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6990"/>
  </bookViews>
  <sheets>
    <sheet name="RENSTRA 2016-2021 SAPURAN " sheetId="1" r:id="rId1"/>
  </sheets>
  <externalReferences>
    <externalReference r:id="rId2"/>
  </externalReferences>
  <definedNames>
    <definedName name="_xlnm.Print_Area" localSheetId="0">'RENSTRA 2016-2021 SAPURAN '!$A$1:$V$234</definedName>
    <definedName name="_xlnm.Print_Titles" localSheetId="0">'RENSTRA 2016-2021 SAPURAN '!$6:$9</definedName>
  </definedNames>
  <calcPr calcId="125725" fullCalcOnLoad="1"/>
</workbook>
</file>

<file path=xl/calcChain.xml><?xml version="1.0" encoding="utf-8"?>
<calcChain xmlns="http://schemas.openxmlformats.org/spreadsheetml/2006/main">
  <c r="T223" i="1"/>
  <c r="T221"/>
  <c r="T220"/>
  <c r="T219"/>
  <c r="T218"/>
  <c r="T216"/>
  <c r="T215"/>
  <c r="T214"/>
  <c r="T213"/>
  <c r="T211"/>
  <c r="T210"/>
  <c r="T209"/>
  <c r="T207"/>
  <c r="S207"/>
  <c r="T205"/>
  <c r="T203"/>
  <c r="T200"/>
  <c r="T199"/>
  <c r="T197"/>
  <c r="T196"/>
  <c r="J194"/>
  <c r="T194" s="1"/>
  <c r="T193"/>
  <c r="S193"/>
  <c r="T191"/>
  <c r="T189"/>
  <c r="S189"/>
  <c r="T187"/>
  <c r="T185"/>
  <c r="S185"/>
  <c r="T183"/>
  <c r="T181"/>
  <c r="T180"/>
  <c r="T179"/>
  <c r="T177"/>
  <c r="S177"/>
  <c r="T175"/>
  <c r="T173"/>
  <c r="S173"/>
  <c r="T171"/>
  <c r="T169"/>
  <c r="S169"/>
  <c r="T167"/>
  <c r="S167"/>
  <c r="T165"/>
  <c r="L163"/>
  <c r="J163"/>
  <c r="T163" s="1"/>
  <c r="T161"/>
  <c r="S161"/>
  <c r="T160"/>
  <c r="S160"/>
  <c r="T158"/>
  <c r="J157"/>
  <c r="T157" s="1"/>
  <c r="T155"/>
  <c r="J154"/>
  <c r="T154" s="1"/>
  <c r="T152"/>
  <c r="T150"/>
  <c r="T148"/>
  <c r="T146"/>
  <c r="T145"/>
  <c r="T144"/>
  <c r="T142"/>
  <c r="T140"/>
  <c r="T138"/>
  <c r="T136"/>
  <c r="T134"/>
  <c r="T131"/>
  <c r="T130"/>
  <c r="T128"/>
  <c r="T127"/>
  <c r="T125"/>
  <c r="T124"/>
  <c r="T122"/>
  <c r="T120"/>
  <c r="T119"/>
  <c r="T117"/>
  <c r="T115"/>
  <c r="T113"/>
  <c r="S113"/>
  <c r="T112"/>
  <c r="T111"/>
  <c r="T110"/>
  <c r="T109"/>
  <c r="T99"/>
  <c r="T98"/>
  <c r="T96"/>
  <c r="T94"/>
  <c r="T93"/>
  <c r="T91"/>
  <c r="T90"/>
  <c r="R89"/>
  <c r="P89"/>
  <c r="N89"/>
  <c r="L89"/>
  <c r="T89" s="1"/>
  <c r="J89"/>
  <c r="T87"/>
  <c r="T86"/>
  <c r="T83"/>
  <c r="T82"/>
  <c r="T81"/>
  <c r="T80"/>
  <c r="T78"/>
  <c r="T77"/>
  <c r="J77"/>
  <c r="J76"/>
  <c r="T76" s="1"/>
  <c r="I76"/>
  <c r="T75"/>
  <c r="T73"/>
  <c r="T72"/>
  <c r="T71"/>
  <c r="T70"/>
  <c r="T68"/>
  <c r="T67"/>
  <c r="T58"/>
  <c r="T57"/>
  <c r="J56"/>
  <c r="T56" s="1"/>
  <c r="T55"/>
  <c r="T54"/>
  <c r="T53"/>
  <c r="T51"/>
  <c r="T50"/>
  <c r="T49"/>
  <c r="T48"/>
  <c r="T47"/>
  <c r="T46"/>
  <c r="T45"/>
  <c r="T44"/>
  <c r="T43"/>
  <c r="T42"/>
  <c r="T41"/>
  <c r="T39"/>
  <c r="T37"/>
  <c r="T36"/>
  <c r="T33"/>
  <c r="T31"/>
  <c r="T30"/>
  <c r="T28"/>
  <c r="T27"/>
  <c r="T25"/>
  <c r="T24"/>
  <c r="T22"/>
  <c r="T21"/>
  <c r="T19"/>
  <c r="T18"/>
  <c r="T16"/>
  <c r="T15"/>
  <c r="T13"/>
  <c r="T12"/>
</calcChain>
</file>

<file path=xl/comments1.xml><?xml version="1.0" encoding="utf-8"?>
<comments xmlns="http://schemas.openxmlformats.org/spreadsheetml/2006/main">
  <authors>
    <author>User</author>
  </authors>
  <commentList>
    <comment ref="G5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<sst xmlns="http://schemas.openxmlformats.org/spreadsheetml/2006/main" count="854" uniqueCount="502">
  <si>
    <t>TABEL 5.1</t>
  </si>
  <si>
    <t>RENCANA PROGRAM, KEGIATAN, INDIKATOR KINERJA, KELOMPOK SASARAN DAN PENDANAAN INDIKATIF</t>
  </si>
  <si>
    <t>KECAMATAN SAPURAN</t>
  </si>
  <si>
    <t>KABUPATEN WONOSOBO TAHUN 2016-2021</t>
  </si>
  <si>
    <t>No.</t>
  </si>
  <si>
    <t>Tujuan</t>
  </si>
  <si>
    <t>Sasaran</t>
  </si>
  <si>
    <t>Indikator Sasaran</t>
  </si>
  <si>
    <t>Kode</t>
  </si>
  <si>
    <t>Program dan kegiatan</t>
  </si>
  <si>
    <t>Indikator kinerja program (outcome) dan kegiatan (output)</t>
  </si>
  <si>
    <t xml:space="preserve">Data capaian pada awal perencanaan  </t>
  </si>
  <si>
    <t>Target Kinerja program dan kerangka pendanaan</t>
  </si>
  <si>
    <t>Unit kerja SKPD Penanggung jawab</t>
  </si>
  <si>
    <t>Lokasi</t>
  </si>
  <si>
    <t>Tahun 1</t>
  </si>
  <si>
    <t>Tahun 2</t>
  </si>
  <si>
    <t>Tahun 3</t>
  </si>
  <si>
    <t>Tahun 4</t>
  </si>
  <si>
    <t>Tahun 5</t>
  </si>
  <si>
    <t>Kondisi kinerja pada akhir periode Renstra SKPD</t>
  </si>
  <si>
    <t>Target</t>
  </si>
  <si>
    <t>Rp.</t>
  </si>
  <si>
    <t>Misi 1: Meningkatkan persatuan dan kesatuan dalam kehidupan bermasyarakat, berbangsa dan bernegara</t>
  </si>
  <si>
    <t>Meningkatkan rasa kemanusiaan, toleransi dan keharmonisan untuk hidup secara berdampingan yang berkelanjutan dan berkesinambungan</t>
  </si>
  <si>
    <t>1.a. Meningkatnya nilai demokrasi serta kesadaran/pemahaman tentang hak dan kewajiban sebagai warga negara</t>
  </si>
  <si>
    <t>indeks demokrasi</t>
  </si>
  <si>
    <t>Program Pendidikan Politik Masyarakat</t>
  </si>
  <si>
    <t>1. Fasilitasi pemilihan kepala desa serentak dan Pengisian Perangkat Desa</t>
  </si>
  <si>
    <t>Tingkat partisipasi pemilih</t>
  </si>
  <si>
    <t>-</t>
  </si>
  <si>
    <t>Seksi Pemer</t>
  </si>
  <si>
    <t>Kec. sapuran</t>
  </si>
  <si>
    <t>2. Fasilitasi penyelenggaraan, pemantauan dan pelaporan pemilihan umum legislatif (2019), dan pemilu kada (2018 &amp;2021) dan pemilihan presiden (2019)</t>
  </si>
  <si>
    <t>73,60%</t>
  </si>
  <si>
    <t>Seksi Pemer dan Trantib</t>
  </si>
  <si>
    <t>Kec dan kel sapuran</t>
  </si>
  <si>
    <t>Program Pemberdayaan Masyarakat Untuk Menjaga Ketertiban dan Keamanan</t>
  </si>
  <si>
    <t>1. Sosialisasi Peraturan Daerah dan Peraturan Kepala Daerah</t>
  </si>
  <si>
    <t>% jml perda dan perkada yg disosialisasikan oleh Kecamatan</t>
  </si>
  <si>
    <t>Seksi Trantib</t>
  </si>
  <si>
    <t>2. Penegakan Peraturan Daerah dan Peraturan Kepala Daerah</t>
  </si>
  <si>
    <t>jml inisiatif pelaksanaan perda dan perkada yg dilakukan oleh Kecamatan</t>
  </si>
  <si>
    <t>1b. Meningkatnya toleransi dalam kehidupan beragama dan bermasyarakat</t>
  </si>
  <si>
    <t>Indeks Toleransi</t>
  </si>
  <si>
    <t xml:space="preserve">Program  pengembangan Kemitraan wawasan kebangsaan </t>
  </si>
  <si>
    <t>1. Forum Dialog dan temu ilmiah antar umat beragama, majelis agama dengan pemerintah</t>
  </si>
  <si>
    <t>Jumlah pertemuan FKUB</t>
  </si>
  <si>
    <t>Seksi Trantib dan Seksi Kesos</t>
  </si>
  <si>
    <t>2. Pemberdayaan lembaga-lembaga sosial keagamaan</t>
  </si>
  <si>
    <t xml:space="preserve">Persentase lembaga keagamaan dan kemasyarakatan yang telah berbadan hukum indonesia yang mendapat bantuan pemerintah daerah </t>
  </si>
  <si>
    <t>Seksi Kesos</t>
  </si>
  <si>
    <t>Program Pengembangan Wawasan Kebangsaan</t>
  </si>
  <si>
    <t>1. Fasilitasi Hari jadi Wonosobo dan HUT RI</t>
  </si>
  <si>
    <t>Terfasilitasinya perayaan Hari jadi dan HUT RI</t>
  </si>
  <si>
    <t>4,42</t>
  </si>
  <si>
    <t>4,43</t>
  </si>
  <si>
    <t>4,44</t>
  </si>
  <si>
    <t>4,45</t>
  </si>
  <si>
    <t>2. Pembinaan ideologi dan wawasan kebangsaan</t>
  </si>
  <si>
    <t>Rasio tempat ibadah per satuan penduduk (jumlah tempat ibadah/jumlah penduduk)x1000</t>
  </si>
  <si>
    <t xml:space="preserve">1.c. Meningkatknya semangat dan budaya gotong royong </t>
  </si>
  <si>
    <t xml:space="preserve">indeks gotong royong </t>
  </si>
  <si>
    <t xml:space="preserve">Program peningkatan partisipasi masyarakat dalam membangun desa </t>
  </si>
  <si>
    <t>1. Optimalisasi musyawarah pembangunan desa/kelurahan dan kecamatan (musrenbang)</t>
  </si>
  <si>
    <t xml:space="preserve">Persentase desa yang memiliki proporsi anggaran swadaya &gt;20% dalam total APBdes </t>
  </si>
  <si>
    <t>Seksi Ekbang</t>
  </si>
  <si>
    <t>2. Fasilitasi dan pendampingan peningkatan kapasitas desa dalam pengelolaan sumber daya dan potensi desa</t>
  </si>
  <si>
    <t xml:space="preserve">1.d. Meningkatnya ketentraman dan ketertiban umum serta perlindungan masyarakat </t>
  </si>
  <si>
    <t xml:space="preserve">indeks rasa aman </t>
  </si>
  <si>
    <t>Program pemeliharaan kantrantibmas dan pencegahan tindak kriminal</t>
  </si>
  <si>
    <t>Pengawasan pengendalian dan evaluasi kegiatan masyarakat</t>
  </si>
  <si>
    <t>Persentase patroli siaga ketertiban umum dan ketentraman masyarakat</t>
  </si>
  <si>
    <t>Penguatan kelembagaan Linmas</t>
  </si>
  <si>
    <t>Presentase Linmas terlatih</t>
  </si>
  <si>
    <t>Program pemberdayaan masyarakat untuk menjaga ketertiban dan keamanan</t>
  </si>
  <si>
    <t>Sosialisasi dan Pemantauan Peningkatan rasa solidaritas dan ikatan sosial di kalangan masyarakat</t>
  </si>
  <si>
    <t>Persentase siskamling aktif</t>
  </si>
  <si>
    <t>Fasilitasi Kegiatan FKDM</t>
  </si>
  <si>
    <t>Persentase FKDM aktif</t>
  </si>
  <si>
    <t>Program peningkatan pemberantasan penyakit masyarakat (Pekat)</t>
  </si>
  <si>
    <t>Penyuluhan pencegahan penyakit masyarakat (pornografi, pornoaksi, penyalahgunaan narkoba, perjudian, prostitusi, dan berbagai jenis praktik asusila)</t>
  </si>
  <si>
    <t>Rasio kasus penyakit masyarakat/ PEKAT (pornografi, pornoaksi,  penyalahgunaan narkoba, perjudian, prostitusi, dan berbagai jenis praktik asusila) per 1.000 penduduk</t>
  </si>
  <si>
    <t>0,025</t>
  </si>
  <si>
    <t>0,005</t>
  </si>
  <si>
    <t>Misi 2: Meningkatkan capaian kinerja dan pemajuan penyelenggaraan pemerintahan daerah</t>
  </si>
  <si>
    <t>Meningkatkan kualitas tata kelola pemerintahan daerah dan desa sesuai semangat Reformasi Birokrasi untuk perbaikan pelayanan publik</t>
  </si>
  <si>
    <t>Meningkatnya  kualitas reformasi birokrasi dan aparatur pemerintahan daerah dan desa yang profesional, transparan, bersih dan melayani</t>
  </si>
  <si>
    <t>Indeks Reformasi Birokrasi</t>
  </si>
  <si>
    <t>Program Pengembangan data/informasi</t>
  </si>
  <si>
    <t>Pemutakhiran Data Primer Berbasis Desa</t>
  </si>
  <si>
    <t>Seksi Kesos dan Seksi Ekbang</t>
  </si>
  <si>
    <t>Validasi Data Kemiskinan</t>
  </si>
  <si>
    <t>Program Perencanaan Sosial Budaya</t>
  </si>
  <si>
    <t>Koordinasi Program Penanggulangan Kemiskinan</t>
  </si>
  <si>
    <t>Persentase kegiatan PD yang sesuai dengan perencanaan sosial budaya</t>
  </si>
  <si>
    <t>Program Pelayanan Administrasi Perkantoran</t>
  </si>
  <si>
    <t>Penyediaan jasa komunikasi, Sumber daya air dan listrik</t>
  </si>
  <si>
    <t xml:space="preserve">Persentase Realisasi  belanja barang /jasa (eks BAU) </t>
  </si>
  <si>
    <t>Kec. Dan Kelurahan sapuran</t>
  </si>
  <si>
    <t>Penyediaan jasa administrasi keuangan</t>
  </si>
  <si>
    <t>Kec. Dan Kel sapuran</t>
  </si>
  <si>
    <t>Penyediaan jasa kebersihan dan keamanan kantor</t>
  </si>
  <si>
    <t>Penyediaan jasa pelayanan umum pemerintahan</t>
  </si>
  <si>
    <t>Penyediaan alat tulis kantor</t>
  </si>
  <si>
    <t xml:space="preserve">Persentase Realisasi belanja pelayanan administrasi perkantoran </t>
  </si>
  <si>
    <t>Penyediaan Barang cetak dan penggandaan</t>
  </si>
  <si>
    <t>Penyediaan Komponen instalasi listrik /penerangan bangunan kantor</t>
  </si>
  <si>
    <t>Penyediaan peralatan dan perlengkapan kantor</t>
  </si>
  <si>
    <t>Penyediaan bahan bacaan dan peraturan perundang - undangan</t>
  </si>
  <si>
    <t>Penyediaan makanan dan minuman</t>
  </si>
  <si>
    <t>Rapat rapat koordinasi dan konsultasi dalam daerah</t>
  </si>
  <si>
    <t>Program Peningkatan Sarana dan prasarana aparatur</t>
  </si>
  <si>
    <t>Pengadaan perlengkapan dan peralatan gedung kantor dan rumah dinas</t>
  </si>
  <si>
    <t xml:space="preserve">Persentase  Realisasi belanja pemeliharaan sarpras aparatur </t>
  </si>
  <si>
    <t>Penataan lingkungan kantor kecamatan (Ruang Terbuka Hijau, pagar tralis)</t>
  </si>
  <si>
    <t>Pemeliharaan rutin/ berkala rumah dinas</t>
  </si>
  <si>
    <t>Persentase realisasi belanja modal sarpras aparatur</t>
  </si>
  <si>
    <t>Pemeliharaan dan rehap atap rutin/ berkala gedung kantor</t>
  </si>
  <si>
    <t>Pemeliharaan rutin/ berkala kendaraan dinas operasional</t>
  </si>
  <si>
    <t>Persentase aset daerah dalam kondisi baik</t>
  </si>
  <si>
    <t>Pemeliharaan Rutin/ berkala - alat kantor</t>
  </si>
  <si>
    <t>PROGRAM PENINGKATAN KUALITAS PELAYANAN KECAMATAN DAN KELURAHAN</t>
  </si>
  <si>
    <t>NILAI SURVEY KEPUASAN MASYARAKAT</t>
  </si>
  <si>
    <t>PROGRAM PENINGKATAN PELAYANAN PUBLIK</t>
  </si>
  <si>
    <t>PROSENTASE SKPD MELAKSANAKAN IKM</t>
  </si>
  <si>
    <t>Fasilitasi Pelayanan Prima</t>
  </si>
  <si>
    <t xml:space="preserve">Terlaksananya administrasi kependudukan, sosialisasi pelayanan, peningkatan kapasitas petugas pelayanan kecamatan dan kelurahan/ desa dan publikasi pelayanan </t>
  </si>
  <si>
    <t>3 Kegiatan</t>
  </si>
  <si>
    <t>2 Kegiatan</t>
  </si>
  <si>
    <t>5. Meningkatnya kualitas pelayanan aparatur kecamatan</t>
  </si>
  <si>
    <t>Fasilitasi Survey kepuasan publik</t>
  </si>
  <si>
    <t>Meningkatnya kualitas pelayanan masyarakat</t>
  </si>
  <si>
    <t>1  kegiatan</t>
  </si>
  <si>
    <t>1 Kegiatan</t>
  </si>
  <si>
    <t>1 kegiatan</t>
  </si>
  <si>
    <t>13 Desa, 1 Kelurahan</t>
  </si>
  <si>
    <t>PROGRAM PENINGKATAN KUALITAS PENYELENGGARAAN PEMERINTAHAN DAN PEMBANGUNAN</t>
  </si>
  <si>
    <t>PROSENTASE JUMLAH KOORDINASI DAN PEMBINAAN DIBIDANG PEMERINTAHAN, KEAMANAN DAN KETERTIBAN, KESEJAHTERAAN SOSIAL DAN PEMBANGUNAN DI WILAYAH KECAMATAN</t>
  </si>
  <si>
    <t>PROGRAM PENINGKATAN DAN PENGEMBANGAN PENGELOLAAN KEUANGAN DAERAH</t>
  </si>
  <si>
    <t>PREDIKAT PENGELOLAAN KEUANGAN DAERAH</t>
  </si>
  <si>
    <t>Intensifikasi dan ekstensifikasi sumber sumber pendapatan daerah</t>
  </si>
  <si>
    <t>Terlaksananya peningkatan Pendapatan sektor pajak, lelang eks bengkok dan pendataan asset desa dan kelurahan yang disewakan</t>
  </si>
  <si>
    <t>3 kegiatan</t>
  </si>
  <si>
    <t>Program peningkatan kualitas pelayanan informasi</t>
  </si>
  <si>
    <t>Pengelolaan tata naskah dinas berbasis elektronik</t>
  </si>
  <si>
    <t>Persentase PD yang telah menerapkan tata naskah dinas elektronik</t>
  </si>
  <si>
    <t>2,5%</t>
  </si>
  <si>
    <t>Pengembangan sistem kearsipan berbasik TIK (Teknologi, Informasi dan Komunikasi)</t>
  </si>
  <si>
    <t xml:space="preserve">Persentase website PD  yang memiliki menu pengaduan masyarakat </t>
  </si>
  <si>
    <t>Program Peningkatan Pelayanan  Publik</t>
  </si>
  <si>
    <t>Fasilitasi Survey Kepuasan Publik</t>
  </si>
  <si>
    <t>Persentase penerapan SPP dan SOP pada PD</t>
  </si>
  <si>
    <t>Sekcam</t>
  </si>
  <si>
    <t>Peningkatan sarana dan prasarana pelayanan publik</t>
  </si>
  <si>
    <t>Rata-rata presentase pencapaian SPM oleh PD</t>
  </si>
  <si>
    <t>Subag Paten</t>
  </si>
  <si>
    <t>Fasilitasi dan Penyusunan SPP dan SOP</t>
  </si>
  <si>
    <t>Persentase unit pelayanan yang melaksanakan layanan sesuai dengan SOP</t>
  </si>
  <si>
    <t>Pengembangan PATEN</t>
  </si>
  <si>
    <t>Presentase kecamatan yang menerapkan PATEN</t>
  </si>
  <si>
    <t>Program Penguatan Otonomi Desa</t>
  </si>
  <si>
    <t>Fasilitasi penyusunan perdes hasil tindak lanjut pengaturan kewenangan desa</t>
  </si>
  <si>
    <t>Persentase desa dengan tipe swasembada</t>
  </si>
  <si>
    <t>1,89</t>
  </si>
  <si>
    <t>2,5</t>
  </si>
  <si>
    <t>3,00</t>
  </si>
  <si>
    <t>3,8</t>
  </si>
  <si>
    <t>Fasilitasi peningkatan Kapasitas Pemerintahan Desa</t>
  </si>
  <si>
    <t>Persentase desa kategori maju ( Indeks Desa Membangun)</t>
  </si>
  <si>
    <t>Fasilitasi penguatan BUMDes dan Monev BUMDes</t>
  </si>
  <si>
    <t>Seksi Pemer dan Seksi Ekbang</t>
  </si>
  <si>
    <t>Fasilitasi pemeliharaan pasar pedesaan</t>
  </si>
  <si>
    <t>Program pembinaan dan fasilitasi pengelolaan keuangan desa</t>
  </si>
  <si>
    <t>Pendampingan penyusunan APBDes sebagai salah satu instrumen pengembangan ekonomi perdesaan berdasarkan prioritas</t>
  </si>
  <si>
    <t>Persentase desa yang menetapkan  APBDes  tepat sasaran dan  waktu</t>
  </si>
  <si>
    <t>Verifikasi RAPBDes, Laporan Realisasi dan Monitoring Pelaksanaan DTD</t>
  </si>
  <si>
    <t>persentase sinkronisasi/kesesuaian antara prioritas APBDes dengan APBD</t>
  </si>
  <si>
    <t xml:space="preserve">Seksi Pemer </t>
  </si>
  <si>
    <t>Fasilitasi dan evaluasi LKPP Desa</t>
  </si>
  <si>
    <t>Persentase desa yang menyampaikan laporan keterangan pertanggungjawaban penyelenggaraan pemerintahan kepada BPD tepat waktu</t>
  </si>
  <si>
    <t>Fasilitasi dan evaluasi LPPD dan Pertanggunjawaban APBDes</t>
  </si>
  <si>
    <t>persentase desa yang menyampaikan laporan penyelenggaraan pemerintahan kpd bupati tepat waktu</t>
  </si>
  <si>
    <t>persentase desa yang menyampaiakan laporan penyelenggaraan pemerintahan kpd masyarakat tepat waktu</t>
  </si>
  <si>
    <t>Peningkatan Partisipasi masy dalam membangun desa</t>
  </si>
  <si>
    <t>Fasilitasi Musrenbangdes</t>
  </si>
  <si>
    <t>Presentase partisipasi aktif masyarakat kelompok rentan dalam musyawarah desa</t>
  </si>
  <si>
    <t>Fasilitasi Peyusunan RPJMDes</t>
  </si>
  <si>
    <t>Program Peningkatan Kapasitas Pemerintahan Desa</t>
  </si>
  <si>
    <t>Pelatihan manajemen penyelenggaraan pemerintahan desa</t>
  </si>
  <si>
    <t>Persentase perangkat desa yang mempunyai sertifikat bidang pemerintahan desa</t>
  </si>
  <si>
    <t>Fasilitasi Penyusunan ketentuan BPD tentang penyusunan tata tertib BPD</t>
  </si>
  <si>
    <t>Persentase BPD yang membahas lap pertanggungjawaban pemerintahan desa tepat waktu</t>
  </si>
  <si>
    <t>Monev dan pengendalian pelaksanaan kinerja pemerintahan desa</t>
  </si>
  <si>
    <t>Persentase anggota BPD yang mengajukan usul rancangan perdes</t>
  </si>
  <si>
    <t>Program pengembangan komunikasi, informasi dan media massa</t>
  </si>
  <si>
    <t>Pengembangan sistem informasi publik berbasis digital maupun konvensional</t>
  </si>
  <si>
    <t>Website/ Blog Kecamatan Aktiv</t>
  </si>
  <si>
    <t>Sekretariat</t>
  </si>
  <si>
    <t>Penyediaan sarana dan prasarana komunikasi dan informasi</t>
  </si>
  <si>
    <t>Program fasilitasi Peningkatan SDM bidang komunikasi dan informasi</t>
  </si>
  <si>
    <t>Fasilitasi PPID</t>
  </si>
  <si>
    <t>Persentase aparatur yang memiliki kompetensi berbasis TIK</t>
  </si>
  <si>
    <t>Program penyelamatan dan pelestarian dokumen arsip daerah</t>
  </si>
  <si>
    <t>Pengelolaan dan penyelamatan dokumen/ arsip kecamatan</t>
  </si>
  <si>
    <t>Pengelolaan arsip secara baku (jumlah PD yang menerapkan arsip secara baku/ jumlah PD)x100%</t>
  </si>
  <si>
    <t>82,5%</t>
  </si>
  <si>
    <t>Bintek, Pembinaaan kearsipan untuk PD, Kelurahan dan Desa</t>
  </si>
  <si>
    <t>Jumlah PD, Desa/ kelurahan  yang dibina dalam pengelolaan arsip dinamis</t>
  </si>
  <si>
    <t>Misi 3:Meningkatkan kemandirian daerah</t>
  </si>
  <si>
    <t>Meningkatkan produktivitas, kemampuan penggelolaan sumber daya dan membangun budaya berdikari yang optimal dengan tetap memperhatikan lingkungan</t>
  </si>
  <si>
    <t>3a. Meningaktnya produksi dan produktivitas daerah dengan tetap menjaga kualitas lingkungan</t>
  </si>
  <si>
    <t>Pertumbuhan ekonomi</t>
  </si>
  <si>
    <t>Program Peningkatan Penerapan Teknologi Pertanian/perkebunan</t>
  </si>
  <si>
    <t>Pembangunan Jalan Produksi</t>
  </si>
  <si>
    <t>Prosentase Jalan produksi pertanian dalam kondisi baik</t>
  </si>
  <si>
    <t>Kec. Sapuran</t>
  </si>
  <si>
    <t>Rakor Bidang pertanian</t>
  </si>
  <si>
    <t>Prosentase peningkatan pencapaian program pembangunan bidang pertanian dan ketahanan pangan</t>
  </si>
  <si>
    <t>Seksi Kesos dan Ekbang</t>
  </si>
  <si>
    <t>Program Peningkatan Penerapan Teknologi Peternakan</t>
  </si>
  <si>
    <t>Sosialisasi/Pelatihan Peningkatan Kapasitas peternak dalam penerapan teknologi peternakan tepat guna</t>
  </si>
  <si>
    <t>Prosentase peternak menerapkan teknologi peternakan tepat guna</t>
  </si>
  <si>
    <t>12,5%</t>
  </si>
  <si>
    <t>17,5%</t>
  </si>
  <si>
    <t>Program Pembinaan pedagang kaki lima dan asongan</t>
  </si>
  <si>
    <t>Fasilitasi Penataan tempat berusaha bagi pedagang kakilima dan asongan</t>
  </si>
  <si>
    <t xml:space="preserve">Prosentase Pemanfaatan ruang terbuka sesuai peruntukkannya bagi PKL </t>
  </si>
  <si>
    <t>Indeks ketahanan pangan</t>
  </si>
  <si>
    <t>Program Pengembangan industri kecil dan menengah</t>
  </si>
  <si>
    <t>Peltihan dan pendampingan managerial IKM</t>
  </si>
  <si>
    <t>Pertumbuhan industri kecil</t>
  </si>
  <si>
    <t>5,35%</t>
  </si>
  <si>
    <t>5,70%</t>
  </si>
  <si>
    <t>6,00%</t>
  </si>
  <si>
    <t>6,25%</t>
  </si>
  <si>
    <t>Seksi PM</t>
  </si>
  <si>
    <t>Kel. sapuran</t>
  </si>
  <si>
    <t>Pelatihan peningkatan kemitraan usaha bagi UMKM</t>
  </si>
  <si>
    <t>Kec dan Kel sapuran</t>
  </si>
  <si>
    <t>Pelatihan Kewirausahaan</t>
  </si>
  <si>
    <t>Fasilitasi bagi industri kecil dan menengah terhadap pemanfaatan sumber daya</t>
  </si>
  <si>
    <t>Pertumbuhan industri menengah</t>
  </si>
  <si>
    <t>Fasilitasi pengembangan sarana promosi hasil produksi UMKM</t>
  </si>
  <si>
    <t>Program Penciptaan iklim usaha kecil menengah yang kondusif</t>
  </si>
  <si>
    <t>Pendataan usaha mikro kecil dan menengah</t>
  </si>
  <si>
    <t>Persentase Usaha Mikro dan Kecil terhadap UKM</t>
  </si>
  <si>
    <t>98,78%</t>
  </si>
  <si>
    <t>98,79%</t>
  </si>
  <si>
    <t>98,80%</t>
  </si>
  <si>
    <t>3.b.Meningkatnya daya saing daerah</t>
  </si>
  <si>
    <t>Produktivitas Total Daerah</t>
  </si>
  <si>
    <t>Program Pengembangan Pemasaran Pariwisata</t>
  </si>
  <si>
    <t>Forum Desa Wisata</t>
  </si>
  <si>
    <t>Persentase kenaikan kunjungan wisata</t>
  </si>
  <si>
    <t>Program Pengembangan Destinasi Pariwisata</t>
  </si>
  <si>
    <t>Pengembangan destinasi wisata berbasis masyarakat (desa wisata)</t>
  </si>
  <si>
    <t>Persentase kenaikan kunjungan per obyek wisata terhadap seluruh kunjungan wisata</t>
  </si>
  <si>
    <t>Pembentukan dan pengembangan desa wisata</t>
  </si>
  <si>
    <t>Peningkatan dan Pengembangan Pengelolaan Keuangan Daerah</t>
  </si>
  <si>
    <t>Intensifikasi dan Ekstensifikasi sumber- sumber pendapatan</t>
  </si>
  <si>
    <t>Rasio PAD terhadap Total Pendapatan Daerah</t>
  </si>
  <si>
    <t>10,62%</t>
  </si>
  <si>
    <t>12,50%</t>
  </si>
  <si>
    <t>Program Peningkatan iklim investasi dan realisasi investasi</t>
  </si>
  <si>
    <t>peningkatan pelayanan administrasi internal (aparatur)</t>
  </si>
  <si>
    <t>Rata-rata Lama Proses Perijinan (hari)</t>
  </si>
  <si>
    <t>Seksi Trantib dan Subag Paten</t>
  </si>
  <si>
    <t xml:space="preserve">Peningkatan pelayanan perizinan dan non perizinan </t>
  </si>
  <si>
    <t>Persentase pelayanan perijinan dan non perijinan bidang penanaman  modal melalui PTSP</t>
  </si>
  <si>
    <t>66,67%</t>
  </si>
  <si>
    <t>Program Peningkatan Peran Serta Kepemudaan</t>
  </si>
  <si>
    <t>Pembinaan Organisasi kepemudaan</t>
  </si>
  <si>
    <t>Persentase  jumlah Organisasi Kepemudaan yang berprestasi</t>
  </si>
  <si>
    <t>Seksi Kesos dan Trantib</t>
  </si>
  <si>
    <t>Fasilitasi kegiatan kepemudaan</t>
  </si>
  <si>
    <t>Upaya pencegahan penyalahgunaan Narkoba</t>
  </si>
  <si>
    <t>Penyuluhan penyalahgunaan narkoba</t>
  </si>
  <si>
    <t>Persentase pemuda dgn kasus narkoba thd seluruh kasus narkoba</t>
  </si>
  <si>
    <t>Seksi Trantib dan Kesos</t>
  </si>
  <si>
    <t>Fasilitasi gerakan pemuda anti narkoba</t>
  </si>
  <si>
    <t>Misi 4: Meningkatkan pelayanan dasar dan sarana prasarana publik untuk kesejahteraan yang merata</t>
  </si>
  <si>
    <r>
      <rPr>
        <b/>
        <sz val="11"/>
        <rFont val="Calibri"/>
        <family val="2"/>
      </rPr>
      <t>Terwujudnya pertumbuhan yang berkeadilan dalam aspek ekonomi, sosial dan lingkungan untuk
peningkatan</t>
    </r>
  </si>
  <si>
    <t>4.aTerpenuhinya layanan dan hak dasar untuk kesejahteraan masyarakat</t>
  </si>
  <si>
    <t>IPM</t>
  </si>
  <si>
    <t>Program Pendidikan Anak Usia Dini</t>
  </si>
  <si>
    <t>Diseminasi penyelenggaraan PAUD Holistik Integratif</t>
  </si>
  <si>
    <t>APK PAUD</t>
  </si>
  <si>
    <t>37,34%</t>
  </si>
  <si>
    <t>Program Wajib Belajar Pendidikan Dasar Sembilan Tahun</t>
  </si>
  <si>
    <t>Fasilitasi pembinaan dan  motivasi untuk melanjutkan sekolah ke jenjang yang lebih tinggi</t>
  </si>
  <si>
    <t>APK SMP</t>
  </si>
  <si>
    <t>Kec sapuran</t>
  </si>
  <si>
    <t>Program Pencegahan dan Penanggulangan Penyakit Menular</t>
  </si>
  <si>
    <t>Peningkatan kesehatan masyarakat</t>
  </si>
  <si>
    <t>Prevalensi HIV (persen)</t>
  </si>
  <si>
    <t>0,038%</t>
  </si>
  <si>
    <t>0,40%</t>
  </si>
  <si>
    <t>0,41%</t>
  </si>
  <si>
    <t>0,45%</t>
  </si>
  <si>
    <t>0,5%</t>
  </si>
  <si>
    <t>Program Promosi Kesehatan dan Pemberdayaan masyarakat</t>
  </si>
  <si>
    <t>Sosialisasi PHBS Rumah Tangga Sehat</t>
  </si>
  <si>
    <t>Cakupan rumah tangga sehat (persen)</t>
  </si>
  <si>
    <t>Program Pengembangan Lingkungan Sehat</t>
  </si>
  <si>
    <t>Penyuluhan dan Peningkatan Pelaksanaan
Sanitasi Total Berbasis Masyarakat</t>
  </si>
  <si>
    <r>
      <rPr>
        <sz val="11"/>
        <rFont val="Calibri"/>
        <family val="2"/>
      </rPr>
      <t>Jumlah Desa/ Kelurahan
yang melaksanakan Sanitasi Total Berbasis Masyarakat (STBM)</t>
    </r>
  </si>
  <si>
    <t>Program Pemberdayaan Fakir Miskin, Komunitas Adat Terpencil (KAT) dan Penyandang Masalah Kesejahteraan Sosial (PMKS) Lainnya</t>
  </si>
  <si>
    <t>Membantu Pendistribusian Raskin</t>
  </si>
  <si>
    <t>Cakupan Raskin terhadap Rumah Tangga Miskin</t>
  </si>
  <si>
    <t>79,42%</t>
  </si>
  <si>
    <t>Pemutkhiran data base PMKS</t>
  </si>
  <si>
    <t>Presentase PMKS yang memperoleh bantuan sosial untuk pemenuhan kebutuhan dasar</t>
  </si>
  <si>
    <t>Fasilitasi pelatihan ketrampilan dan Peningkatan Kapasitas dan Kemitraan bagi PMKS</t>
  </si>
  <si>
    <t>Kel sapuran</t>
  </si>
  <si>
    <t>Program pengembangan perumahan</t>
  </si>
  <si>
    <t>Fasilitasi Peningkatan kualitas Rumah swadaya bagi MBR (masyarakat Berpenghasilan rendah)</t>
  </si>
  <si>
    <t>Rasio Rumah Layak huni</t>
  </si>
  <si>
    <t>0,885%</t>
  </si>
  <si>
    <t>0,890%</t>
  </si>
  <si>
    <t>0,895%</t>
  </si>
  <si>
    <t>0,914%</t>
  </si>
  <si>
    <t>Seksi Ekbang dan Kesos</t>
  </si>
  <si>
    <t>Program perbaikan perumahan akibat bencana alam/sosial</t>
  </si>
  <si>
    <t>Fasilitasi dan stimulasi rahabilitasi rumah akibat bencana</t>
  </si>
  <si>
    <t>persentase rumah yang diperbaiki akibat bencana</t>
  </si>
  <si>
    <t>Program Lingkungan Sehat Perumahan</t>
  </si>
  <si>
    <t>Penyuluhan dan pengawasan kualitas lingkungan sehat perumahan</t>
  </si>
  <si>
    <t>Persentase KK ber akses sanitasi layak</t>
  </si>
  <si>
    <t>Program Pengembangan Kinerja Pengelolaan Air Minum dan Air Limbah</t>
  </si>
  <si>
    <t>Penyediaan prasarana dan sarana air minum bagi masyarakat (berpenghasilan rendah)</t>
  </si>
  <si>
    <t>Persentase penduduk yang mendapatkan akses air minum yang layak</t>
  </si>
  <si>
    <t>85,34%</t>
  </si>
  <si>
    <t>Pembangunan IPAL</t>
  </si>
  <si>
    <t>Persentase penduduk berakses sanitasi</t>
  </si>
  <si>
    <t>Program Pembangunan Jalan dan Jembatan</t>
  </si>
  <si>
    <t>Peningkatan kualitas jalan penghubung antar kawasan perdesaan</t>
  </si>
  <si>
    <t>Proporsi panjang jalan dalam kondisi baik</t>
  </si>
  <si>
    <t>Pembangunan jalan dan jembatan perdesaan</t>
  </si>
  <si>
    <t>Persentase  jembatan kondisi rusak yang direhabilitasi per tahun</t>
  </si>
  <si>
    <t>Program Pembangunan Saluran Drainase/Gorong-gorong</t>
  </si>
  <si>
    <t>Pembangunan saluran drainase jalan</t>
  </si>
  <si>
    <t>Rasio drainase jalan kondisi baik dan sedang</t>
  </si>
  <si>
    <t>0,57</t>
  </si>
  <si>
    <t>0,65</t>
  </si>
  <si>
    <t>0,7</t>
  </si>
  <si>
    <t>0,75</t>
  </si>
  <si>
    <t>0,8</t>
  </si>
  <si>
    <t>pembangunan saluran drainase lingkungan permukiman</t>
  </si>
  <si>
    <t>Rasio drainase lingkungan permukiman kondisi baik dan sedang</t>
  </si>
  <si>
    <t>0,4</t>
  </si>
  <si>
    <t>0,42</t>
  </si>
  <si>
    <t>0,44</t>
  </si>
  <si>
    <t>0,48</t>
  </si>
  <si>
    <t>0,5</t>
  </si>
  <si>
    <t>Program Pengembangan dan Pengelolaan Jaringan Irigasi, Rawa dan Jaringan Pengairan Lainnya</t>
  </si>
  <si>
    <t>Pembangunan dan peningkatan jaringan irigasi</t>
  </si>
  <si>
    <t>Rasio ketersediaan air irigasi untuk pertanian rakyat</t>
  </si>
  <si>
    <t>0,705</t>
  </si>
  <si>
    <t>0,74</t>
  </si>
  <si>
    <t>0,77</t>
  </si>
  <si>
    <t>0,79</t>
  </si>
  <si>
    <t>4.b.Terpenuhinya layanan penunjang untuk pemenuhan kebutuhan masyarakat secara lebih berkeadilan</t>
  </si>
  <si>
    <t>IDG</t>
  </si>
  <si>
    <t>Program keserasian kebijakan peningkatan kualitas Anak dan Perempuan</t>
  </si>
  <si>
    <t>KIE Peningkatan Kualitas Keluarga</t>
  </si>
  <si>
    <t>Persentase anak berhadapan dengan hukum yang tertangani</t>
  </si>
  <si>
    <t>Program Peningkatan peran serta dan kesetaraan gender dalam pembangunan</t>
  </si>
  <si>
    <t>Fasilitasi kegiatan PKK tingkat kecamatan dan kelurahan</t>
  </si>
  <si>
    <t>Persentase keterwakilan perempuan dalam parlemen</t>
  </si>
  <si>
    <t>5,44</t>
  </si>
  <si>
    <t>6,44</t>
  </si>
  <si>
    <t>7,44</t>
  </si>
  <si>
    <t>8,44</t>
  </si>
  <si>
    <t>TP PKK</t>
  </si>
  <si>
    <t>Program Peningkatan Kualitas Hidup dan Perlindungan Perempuan dan Anak</t>
  </si>
  <si>
    <t xml:space="preserve">Prevalensi  Kekerasan Terhadap Anak </t>
  </si>
  <si>
    <t>Sosialisasi Baskom dan Pencegahan kekerasaan terhadap perempuan dan anak</t>
  </si>
  <si>
    <t>Prevalensi  Kekerasan Terhadap Anak (kasus yang terlaporkan dan tertangani)</t>
  </si>
  <si>
    <t>2,7</t>
  </si>
  <si>
    <t>2,9</t>
  </si>
  <si>
    <t>3,25</t>
  </si>
  <si>
    <t>3,5</t>
  </si>
  <si>
    <t>Seksi Kesos dan TP PKK</t>
  </si>
  <si>
    <t>Laju Pertumbuhan Penduduk (LPP)</t>
  </si>
  <si>
    <t>Program Keluarga Berencana</t>
  </si>
  <si>
    <t>Peningkatan kapasitas tenaga penyuluh KB, kader  dan tenaga kesehatan</t>
  </si>
  <si>
    <t>Cakupan penyediaan informasi data mikro keluarga di setiap desa/kelurahan 100% setiap tahun</t>
  </si>
  <si>
    <t xml:space="preserve">Seksi Kesos </t>
  </si>
  <si>
    <t>Program Pemberdayaan Keluarga</t>
  </si>
  <si>
    <t>Pembinaan dan penguatan kapasitas kelompok bina ketahanan dan pemberdayaan keluarga</t>
  </si>
  <si>
    <t>% anggota Bina Keluarga Balita (BKB) ber-KB</t>
  </si>
  <si>
    <t>87,33</t>
  </si>
  <si>
    <t>88,34</t>
  </si>
  <si>
    <t>88,36</t>
  </si>
  <si>
    <t>88,39</t>
  </si>
  <si>
    <t>Program kesehatan reproduksi remaja</t>
  </si>
  <si>
    <t>Pemberdayaan PIK</t>
  </si>
  <si>
    <t>% Pasangan Usia Subur (PUS) yang isterinya dibawah usia 20 tahun %</t>
  </si>
  <si>
    <t>3,26</t>
  </si>
  <si>
    <t>Program Penataan Administrasi Kependudukan</t>
  </si>
  <si>
    <t>Pelayanan pencatatan sipil</t>
  </si>
  <si>
    <t>Rasio kepemilikan akta kelahiran (semua penduduk)</t>
  </si>
  <si>
    <t>79,03</t>
  </si>
  <si>
    <t>4.c.Terwujudnya kesetaraan pertumbuhan ekonomi antar wilayah</t>
  </si>
  <si>
    <t>Indeks Gini</t>
  </si>
  <si>
    <t>Program pembangunan infrastruktur perdesaan</t>
  </si>
  <si>
    <t>Pembangunan dan peningkatan  Sanitasi Perdesaan</t>
  </si>
  <si>
    <t>Penataan lingkungan permukiman penduduk perdesaan</t>
  </si>
  <si>
    <t>Persentase berkurangnya luasan permukiman kumuh di kawasan pedesaan</t>
  </si>
  <si>
    <t xml:space="preserve">Pembangunan sarana dan prasarana air bersih perdesaan </t>
  </si>
  <si>
    <t>Persentase penduduk yang mendapatkan akses air bersih yang layak</t>
  </si>
  <si>
    <t>4.d Meningkatnya kesejahteraan ekonomi untuk mengurangi angka kemiskinan</t>
  </si>
  <si>
    <t>Indeks Kedalaman Kemiskinan</t>
  </si>
  <si>
    <t>Program perbaikan gizi mayarakat</t>
  </si>
  <si>
    <t>Fasilitasi Kegiatan Posyandu</t>
  </si>
  <si>
    <t>Persentase Balita /Gizi Kurang  dari keluarga miskin yang tertangani</t>
  </si>
  <si>
    <t>Indeks Keparahan Kemiskinan</t>
  </si>
  <si>
    <t>Program Pendidikan Dasar 9 tahun</t>
  </si>
  <si>
    <t>Fasilitasi bantuan pendidikan siswa keluarga kurang mampu</t>
  </si>
  <si>
    <t>Rasio APK SMP penduduk usia sekolah 20% penduduk termiskin dibanding 20% terkaya</t>
  </si>
  <si>
    <t>DTT</t>
  </si>
  <si>
    <t>0,9</t>
  </si>
  <si>
    <t>Penataan Administrasi kependudukan</t>
  </si>
  <si>
    <t>Perluasan layanan akte kelahiran bagi rumah tangga miskin</t>
  </si>
  <si>
    <t>Rasio kepemilikan akta kelahiran bagi bayi (0-1 tahun) dari rumah tangga miskin</t>
  </si>
  <si>
    <t>Program Lingkungan Sehat</t>
  </si>
  <si>
    <t>Fasilitasi kepemilikan Jamban bagi rumah tangga miskin</t>
  </si>
  <si>
    <t>Persentase ruta miskin berakses sanitasi layak</t>
  </si>
  <si>
    <t>33,57%</t>
  </si>
  <si>
    <t>Program peningkatan keberdayaan masyarakat</t>
  </si>
  <si>
    <t>Pemberdayaan Lembaga dan Organisasi Masyarakat Pedesaan (RT, RW, LPMK dll)</t>
  </si>
  <si>
    <t>presentase peningkatan kinerja lembaga kemasyarakatan di kelurahan</t>
  </si>
  <si>
    <t>Program pengembangan lembaga ekonomi desa</t>
  </si>
  <si>
    <t>Pengembangan dan Pembinaan Bumdes</t>
  </si>
  <si>
    <t>Jumlah BUMDes</t>
  </si>
  <si>
    <t>Seksi Pemer dan Ekbang</t>
  </si>
  <si>
    <t>Peningkatan kapasitas pengelola BUMDes</t>
  </si>
  <si>
    <t>Persentase BUMDes aktif</t>
  </si>
  <si>
    <t>Program Peningkatan Partispasi Masyarakat dalam membangun desa</t>
  </si>
  <si>
    <t>Fasilitasi pendampingan dan Pembinaan kelompok masyarakat pedesaan</t>
  </si>
  <si>
    <t>Persentase pokmas aktif</t>
  </si>
  <si>
    <t>Fasilitasi dan koordinasi kegiatan pemberdayaan masyarakat</t>
  </si>
  <si>
    <t xml:space="preserve">Rata- rata Persentase kontribusi masyarakat dalam pendanaan pemberdayaan masyarakat </t>
  </si>
  <si>
    <t>Program Perencanaan pembangunan ekonomi</t>
  </si>
  <si>
    <t>Perencanaan pengembangan ekonomi lokal</t>
  </si>
  <si>
    <t>Persentase kenaikan produksi produk unggulan dalam OVOP dan ODOP</t>
  </si>
  <si>
    <t>Fasilitasi kemitraan pengembangan OVOP dan ODOP</t>
  </si>
  <si>
    <t xml:space="preserve">Jumlah pengembangan kawasan pedesaan berbasis OVOP </t>
  </si>
  <si>
    <t>Misi 5: Melakukan harmonisasi prinsip berkelanjutan dan berkesinambungan dalam pembangunan daerah</t>
  </si>
  <si>
    <t>Terwujudnya prinsip berkelanjutan dan berkesinambungan dalam pengelolaan lingkungan hidup dan sumber daya alam dengan memperhatikan prinsip keseimbangan dan keadilan antarkelompok dan antargenerasi</t>
  </si>
  <si>
    <t>5.a Terwujudnya pengelolaan  SDA dan LH secara berkelanjutan berkesinambungan</t>
  </si>
  <si>
    <t>Indeks Kualitas Lingkungan Hidup (IKLH)</t>
  </si>
  <si>
    <t>Program Perencanaan Tata Ruang</t>
  </si>
  <si>
    <t>Pemetaan Wilayah (Rencana Induk Kecamatan) dan Rencana Tata Ruang Wilayah Kecamatan sapuran</t>
  </si>
  <si>
    <t>Persentase Tersedianya informasi mengenai rencana tata ruang (RTR) wilayah kabupaten beserta rencana rincinya melalui peta analog dan peta digital</t>
  </si>
  <si>
    <t>68,75%</t>
  </si>
  <si>
    <t>Ketaatan terhadap RTRW</t>
  </si>
  <si>
    <t>Program Pengendalian Pemanfaatan Ruang</t>
  </si>
  <si>
    <t>Internalisasi IMB</t>
  </si>
  <si>
    <t>Persentase jumlah Izin mendirikan Bangunan (IMB) yang diterbitkan</t>
  </si>
  <si>
    <t>2,66%</t>
  </si>
  <si>
    <t>Subag Paten dan Seksi Trantib</t>
  </si>
  <si>
    <t>Program pengelolaan ruang terbuka hijau (RTH)</t>
  </si>
  <si>
    <t>Pembangunan Taman RTH</t>
  </si>
  <si>
    <t>Rasio Ruang Terbuka Hijau per satuan luas wilayah  (ber-HPL/HGB)</t>
  </si>
  <si>
    <t>0,004</t>
  </si>
  <si>
    <t>0,1</t>
  </si>
  <si>
    <t>0,15</t>
  </si>
  <si>
    <t>0,2</t>
  </si>
  <si>
    <t>Program Pengembangan Kinerja Pengelolaan Persampahan</t>
  </si>
  <si>
    <t>Peningkatan kemampuan aparat pengelolaan persampahan</t>
  </si>
  <si>
    <t>Persentase pengurangan sampah di perkotaan</t>
  </si>
  <si>
    <t>7,5%</t>
  </si>
  <si>
    <t>Peningkatan sarana dan prasaran persampahan</t>
  </si>
  <si>
    <t>Jumlah Tempat Pengolahan Sampah Terpadu (TPST) 3R skala kecamatan</t>
  </si>
  <si>
    <t>Optimalisasi bank sampah dan komunitas peduli sampah</t>
  </si>
  <si>
    <t>Persentase penanganan sampah</t>
  </si>
  <si>
    <t>5.b. Meningkatnya upaya pengurangan resiko bencana melalui adaptasi dan mitigasi</t>
  </si>
  <si>
    <t>Indeks Resiko Bencana</t>
  </si>
  <si>
    <t>Program Perencanaan Pembangunan Daerah Rawan Bencana</t>
  </si>
  <si>
    <t>Koordinasi penyusunan profile daerah rawan bencana</t>
  </si>
  <si>
    <t>Persentase  Desa Rawan bencana yang terpasang EWS (early warning system)</t>
  </si>
  <si>
    <t>Koordinasi pembangunan daerah rawan bencana</t>
  </si>
  <si>
    <t>persentase dokumen rencana kontinjensi yang tersusun terhadap total jenis bencana</t>
  </si>
  <si>
    <t>Pengembangan sistem peringatan dini kebencanaan berbasis masyarakat</t>
  </si>
  <si>
    <t>Pengembangan kemitraan penanggulangan bencana berbasis komunitas</t>
  </si>
  <si>
    <t>Program Pencegahan Dini dan Penanggulangan Korban Bencana Alam</t>
  </si>
  <si>
    <t>Penguatan desa siaga bencana</t>
  </si>
  <si>
    <t>Persentase desa siaga bencana</t>
  </si>
  <si>
    <t>Pembentukan Sekolah Tanggap Bencana</t>
  </si>
  <si>
    <t>persentase sekolah tanggap bencana</t>
  </si>
  <si>
    <r>
      <rPr>
        <sz val="9"/>
        <rFont val="Segoe UI"/>
        <family val="2"/>
      </rPr>
      <t>Pelatihan kesiapsiagaan bencana bagi siswa dan guru di daerah rawan
bencana</t>
    </r>
  </si>
  <si>
    <t>Pembedayaan masyarakat terhadap kesiap siagaan bencana</t>
  </si>
  <si>
    <t>Program Kesiapsiagaan dan Pengendalian Bahaya Kebakaran</t>
  </si>
  <si>
    <t>Penyuluhan, sosialisasi, Pendidikan dan pelatihan pertolongan dan pencegahan kebakaran</t>
  </si>
  <si>
    <t>Tingkat waktu tanggap (response time rate) daerah  layanan WMK</t>
  </si>
  <si>
    <t>Sapuran, 12 Juni 2017</t>
  </si>
  <si>
    <t>CAMAT SAPURAN</t>
  </si>
  <si>
    <t>AGUS SURYA BRATA, SH., M.Si.</t>
  </si>
  <si>
    <t>Pembina</t>
  </si>
  <si>
    <t>NIP. 19640901 198703 1 009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</si>
</sst>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0.000;[Red]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9"/>
      <name val="Segoe UI"/>
      <family val="2"/>
    </font>
    <font>
      <b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b/>
      <u/>
      <sz val="16"/>
      <name val="Arial Narrow"/>
      <family val="2"/>
    </font>
    <font>
      <b/>
      <u/>
      <sz val="9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139">
    <xf numFmtId="0" fontId="0" fillId="0" borderId="0" xfId="0"/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164" fontId="1" fillId="0" borderId="0" xfId="1" applyNumberFormat="1" applyFont="1" applyBorder="1"/>
    <xf numFmtId="0" fontId="0" fillId="0" borderId="1" xfId="0" applyFont="1" applyBorder="1"/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64" fontId="1" fillId="0" borderId="7" xfId="1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 wrapText="1"/>
    </xf>
    <xf numFmtId="10" fontId="4" fillId="2" borderId="7" xfId="0" applyNumberFormat="1" applyFont="1" applyFill="1" applyBorder="1" applyAlignment="1">
      <alignment horizontal="left" vertical="top" wrapText="1"/>
    </xf>
    <xf numFmtId="0" fontId="0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6" xfId="0" applyFont="1" applyBorder="1"/>
    <xf numFmtId="0" fontId="0" fillId="0" borderId="7" xfId="0" applyFont="1" applyBorder="1" applyAlignment="1">
      <alignment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7" xfId="0" quotePrefix="1" applyFont="1" applyBorder="1" applyAlignment="1">
      <alignment vertical="center" wrapText="1"/>
    </xf>
    <xf numFmtId="9" fontId="0" fillId="0" borderId="7" xfId="0" applyNumberFormat="1" applyFont="1" applyBorder="1" applyAlignment="1">
      <alignment vertical="center" wrapText="1"/>
    </xf>
    <xf numFmtId="9" fontId="0" fillId="0" borderId="7" xfId="0" quotePrefix="1" applyNumberFormat="1" applyFont="1" applyBorder="1" applyAlignment="1">
      <alignment vertical="center" wrapText="1"/>
    </xf>
    <xf numFmtId="164" fontId="1" fillId="0" borderId="7" xfId="1" quotePrefix="1" applyNumberFormat="1" applyFont="1" applyBorder="1" applyAlignment="1">
      <alignment vertical="center" wrapText="1"/>
    </xf>
    <xf numFmtId="164" fontId="0" fillId="0" borderId="7" xfId="0" quotePrefix="1" applyNumberFormat="1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10" fontId="0" fillId="0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9" fontId="0" fillId="0" borderId="7" xfId="0" quotePrefix="1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9" fontId="0" fillId="0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top"/>
    </xf>
    <xf numFmtId="0" fontId="4" fillId="2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0" fillId="0" borderId="7" xfId="0" applyFont="1" applyBorder="1"/>
    <xf numFmtId="0" fontId="4" fillId="2" borderId="7" xfId="0" applyFont="1" applyFill="1" applyBorder="1" applyAlignment="1">
      <alignment horizontal="left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top" wrapText="1"/>
    </xf>
    <xf numFmtId="10" fontId="4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0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4" xfId="0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2" xfId="0" applyFont="1" applyBorder="1" applyAlignment="1">
      <alignment horizontal="left" vertical="top" wrapText="1"/>
    </xf>
    <xf numFmtId="10" fontId="0" fillId="0" borderId="7" xfId="0" applyNumberFormat="1" applyFill="1" applyBorder="1" applyAlignment="1">
      <alignment horizontal="center" vertical="center"/>
    </xf>
    <xf numFmtId="9" fontId="0" fillId="0" borderId="7" xfId="0" applyNumberFormat="1" applyBorder="1" applyAlignment="1">
      <alignment vertical="center" wrapText="1"/>
    </xf>
    <xf numFmtId="0" fontId="0" fillId="0" borderId="5" xfId="0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4" fillId="2" borderId="6" xfId="0" applyFont="1" applyFill="1" applyBorder="1" applyAlignment="1">
      <alignment vertical="top"/>
    </xf>
    <xf numFmtId="0" fontId="0" fillId="0" borderId="6" xfId="0" applyFont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right" vertical="center" wrapText="1"/>
    </xf>
    <xf numFmtId="10" fontId="0" fillId="0" borderId="7" xfId="0" quotePrefix="1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0" borderId="7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165" fontId="0" fillId="0" borderId="7" xfId="0" quotePrefix="1" applyNumberFormat="1" applyFont="1" applyBorder="1" applyAlignment="1">
      <alignment vertical="center" wrapText="1"/>
    </xf>
    <xf numFmtId="10" fontId="0" fillId="2" borderId="7" xfId="0" applyNumberFormat="1" applyFont="1" applyFill="1" applyBorder="1" applyAlignment="1">
      <alignment horizontal="center" vertical="center"/>
    </xf>
    <xf numFmtId="164" fontId="1" fillId="2" borderId="7" xfId="1" quotePrefix="1" applyNumberFormat="1" applyFont="1" applyFill="1" applyBorder="1" applyAlignment="1">
      <alignment vertical="center" wrapText="1"/>
    </xf>
    <xf numFmtId="9" fontId="0" fillId="2" borderId="7" xfId="0" quotePrefix="1" applyNumberFormat="1" applyFont="1" applyFill="1" applyBorder="1" applyAlignment="1">
      <alignment vertical="center" wrapText="1"/>
    </xf>
    <xf numFmtId="0" fontId="0" fillId="2" borderId="7" xfId="0" quotePrefix="1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7" xfId="0" applyFont="1" applyFill="1" applyBorder="1"/>
    <xf numFmtId="0" fontId="7" fillId="0" borderId="6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165" fontId="0" fillId="0" borderId="7" xfId="0" applyNumberFormat="1" applyFont="1" applyBorder="1" applyAlignment="1">
      <alignment vertical="center" wrapText="1"/>
    </xf>
    <xf numFmtId="166" fontId="0" fillId="0" borderId="7" xfId="0" applyNumberFormat="1" applyFont="1" applyBorder="1" applyAlignment="1">
      <alignment vertical="center" wrapText="1"/>
    </xf>
    <xf numFmtId="0" fontId="4" fillId="2" borderId="7" xfId="0" applyFont="1" applyFill="1" applyBorder="1" applyAlignment="1">
      <alignment vertical="top"/>
    </xf>
    <xf numFmtId="0" fontId="0" fillId="0" borderId="12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0" fillId="0" borderId="16" xfId="0" applyFont="1" applyBorder="1"/>
    <xf numFmtId="0" fontId="4" fillId="2" borderId="17" xfId="0" applyFont="1" applyFill="1" applyBorder="1" applyAlignment="1">
      <alignment horizontal="left" vertical="top" wrapText="1"/>
    </xf>
    <xf numFmtId="0" fontId="0" fillId="0" borderId="17" xfId="0" applyFont="1" applyBorder="1" applyAlignment="1">
      <alignment vertical="top" wrapText="1"/>
    </xf>
    <xf numFmtId="0" fontId="0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9" fontId="0" fillId="0" borderId="17" xfId="0" quotePrefix="1" applyNumberFormat="1" applyFont="1" applyBorder="1" applyAlignment="1">
      <alignment vertical="center" wrapText="1"/>
    </xf>
    <xf numFmtId="164" fontId="1" fillId="0" borderId="17" xfId="1" quotePrefix="1" applyNumberFormat="1" applyFont="1" applyBorder="1" applyAlignment="1">
      <alignment vertical="center" wrapText="1"/>
    </xf>
    <xf numFmtId="9" fontId="0" fillId="0" borderId="17" xfId="0" applyNumberFormat="1" applyFont="1" applyBorder="1" applyAlignment="1">
      <alignment vertical="center" wrapText="1"/>
    </xf>
    <xf numFmtId="164" fontId="0" fillId="0" borderId="17" xfId="0" quotePrefix="1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0" xfId="0" applyFont="1" applyBorder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0" fontId="15" fillId="0" borderId="19" xfId="2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19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8" fillId="0" borderId="19" xfId="2" applyFont="1" applyFill="1" applyBorder="1" applyAlignment="1">
      <alignment vertical="center"/>
    </xf>
    <xf numFmtId="164" fontId="1" fillId="0" borderId="5" xfId="1" applyNumberFormat="1" applyFont="1" applyBorder="1"/>
    <xf numFmtId="0" fontId="0" fillId="0" borderId="5" xfId="0" applyFont="1" applyBorder="1"/>
    <xf numFmtId="0" fontId="0" fillId="0" borderId="20" xfId="0" applyFont="1" applyBorder="1"/>
    <xf numFmtId="164" fontId="1" fillId="0" borderId="7" xfId="1" applyNumberFormat="1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_Pc/Downloads/Papan%20Informasi%20Proyek%20Tahun%20Anggaran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pan Proyek"/>
      <sheetName val="Sheet9"/>
      <sheetName val="Sheet11"/>
      <sheetName val="CEK LIST ASPIRASI 2017"/>
      <sheetName val="Sheet13"/>
      <sheetName val="Sheet12"/>
      <sheetName val="Sheet10"/>
      <sheetName val="Sheet8"/>
      <sheetName val="Sheet2"/>
      <sheetName val="No. &amp; Tgl."/>
      <sheetName val="Sheet14"/>
      <sheetName val="dftar hadir rapat"/>
      <sheetName val="Sheet1"/>
      <sheetName val="Sheet3"/>
      <sheetName val="Sheet4"/>
      <sheetName val="Sheet6"/>
      <sheetName val="Sheet5"/>
      <sheetName val="Sheet7"/>
    </sheetNames>
    <sheetDataSet>
      <sheetData sheetId="0"/>
      <sheetData sheetId="1"/>
      <sheetData sheetId="2"/>
      <sheetData sheetId="3">
        <row r="69">
          <cell r="G69">
            <v>6025000000</v>
          </cell>
        </row>
        <row r="70">
          <cell r="G70">
            <v>1300000000</v>
          </cell>
        </row>
        <row r="71">
          <cell r="G71">
            <v>100000000</v>
          </cell>
        </row>
        <row r="72">
          <cell r="G72">
            <v>740000000</v>
          </cell>
        </row>
        <row r="73">
          <cell r="G73">
            <v>1200000000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89"/>
  <sheetViews>
    <sheetView tabSelected="1" view="pageBreakPreview" topLeftCell="G223" zoomScale="80" zoomScaleNormal="100" zoomScaleSheetLayoutView="80" workbookViewId="0">
      <selection activeCell="L228" sqref="L228"/>
    </sheetView>
  </sheetViews>
  <sheetFormatPr defaultRowHeight="15"/>
  <cols>
    <col min="1" max="1" width="4.7109375" style="50" customWidth="1"/>
    <col min="2" max="2" width="25.42578125" style="50" customWidth="1"/>
    <col min="3" max="3" width="19.140625" style="50" customWidth="1"/>
    <col min="4" max="4" width="13.28515625" style="50" customWidth="1"/>
    <col min="5" max="5" width="5.140625" style="50" customWidth="1"/>
    <col min="6" max="6" width="25.85546875" style="50" customWidth="1"/>
    <col min="7" max="7" width="16.7109375" style="50" customWidth="1"/>
    <col min="8" max="8" width="8.140625" style="50" customWidth="1"/>
    <col min="9" max="9" width="7.140625" style="50" customWidth="1"/>
    <col min="10" max="10" width="14.5703125" style="138" customWidth="1"/>
    <col min="11" max="11" width="8.140625" style="50" customWidth="1"/>
    <col min="12" max="12" width="15.7109375" style="138" customWidth="1"/>
    <col min="13" max="13" width="8.5703125" style="50" customWidth="1"/>
    <col min="14" max="14" width="17.140625" style="138" customWidth="1"/>
    <col min="15" max="15" width="9.140625" style="50" customWidth="1"/>
    <col min="16" max="16" width="16.7109375" style="138" customWidth="1"/>
    <col min="17" max="17" width="7.7109375" style="50" customWidth="1"/>
    <col min="18" max="18" width="14.5703125" style="138" customWidth="1"/>
    <col min="19" max="19" width="8.140625" style="50" customWidth="1"/>
    <col min="20" max="20" width="16.5703125" style="138" customWidth="1"/>
    <col min="21" max="21" width="10.28515625" style="50" customWidth="1"/>
    <col min="22" max="22" width="16" style="50" customWidth="1"/>
    <col min="23" max="23" width="9.140625" style="137"/>
    <col min="24" max="30" width="9.140625" style="1"/>
    <col min="31" max="16384" width="9.140625" style="50"/>
  </cols>
  <sheetData>
    <row r="1" spans="1:30" s="1" customFormat="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0" s="1" customFormat="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30" s="1" customFormat="1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30" s="1" customFormat="1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30" s="4" customFormat="1" ht="15.75" thickBot="1">
      <c r="A5" s="1"/>
      <c r="B5" s="1"/>
      <c r="C5" s="1"/>
      <c r="D5" s="1"/>
      <c r="E5" s="1"/>
      <c r="F5" s="1"/>
      <c r="G5" s="1"/>
      <c r="H5" s="1"/>
      <c r="I5" s="1"/>
      <c r="J5" s="3"/>
      <c r="K5" s="1"/>
      <c r="L5" s="3"/>
      <c r="M5" s="1"/>
      <c r="N5" s="3"/>
      <c r="O5" s="1"/>
      <c r="P5" s="3"/>
      <c r="Q5" s="1"/>
      <c r="R5" s="3"/>
      <c r="S5" s="1"/>
      <c r="T5" s="3"/>
      <c r="U5" s="1"/>
      <c r="V5" s="1"/>
    </row>
    <row r="6" spans="1:30" s="9" customFormat="1" ht="15.75" thickTop="1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13</v>
      </c>
      <c r="V6" s="7" t="s">
        <v>14</v>
      </c>
      <c r="W6" s="8"/>
      <c r="X6" s="8"/>
      <c r="Y6" s="8"/>
      <c r="Z6" s="8"/>
      <c r="AA6" s="8"/>
      <c r="AB6" s="8"/>
      <c r="AC6" s="8"/>
      <c r="AD6" s="8"/>
    </row>
    <row r="7" spans="1:30" s="13" customFormat="1">
      <c r="A7" s="10"/>
      <c r="B7" s="11"/>
      <c r="C7" s="11"/>
      <c r="D7" s="11"/>
      <c r="E7" s="11"/>
      <c r="F7" s="11"/>
      <c r="G7" s="11"/>
      <c r="H7" s="11"/>
      <c r="I7" s="11" t="s">
        <v>15</v>
      </c>
      <c r="J7" s="11"/>
      <c r="K7" s="11" t="s">
        <v>16</v>
      </c>
      <c r="L7" s="11"/>
      <c r="M7" s="11" t="s">
        <v>17</v>
      </c>
      <c r="N7" s="11"/>
      <c r="O7" s="11" t="s">
        <v>18</v>
      </c>
      <c r="P7" s="11"/>
      <c r="Q7" s="11" t="s">
        <v>19</v>
      </c>
      <c r="R7" s="11"/>
      <c r="S7" s="11" t="s">
        <v>20</v>
      </c>
      <c r="T7" s="11"/>
      <c r="U7" s="11"/>
      <c r="V7" s="12"/>
      <c r="W7" s="8"/>
      <c r="X7" s="8"/>
      <c r="Y7" s="8"/>
      <c r="Z7" s="8"/>
      <c r="AA7" s="8"/>
      <c r="AB7" s="8"/>
      <c r="AC7" s="8"/>
      <c r="AD7" s="8"/>
    </row>
    <row r="8" spans="1:30" s="13" customFormat="1">
      <c r="A8" s="10"/>
      <c r="B8" s="11"/>
      <c r="C8" s="11"/>
      <c r="D8" s="11"/>
      <c r="E8" s="11"/>
      <c r="F8" s="11"/>
      <c r="G8" s="11"/>
      <c r="H8" s="11"/>
      <c r="I8" s="13" t="s">
        <v>21</v>
      </c>
      <c r="J8" s="14" t="s">
        <v>22</v>
      </c>
      <c r="K8" s="13" t="s">
        <v>21</v>
      </c>
      <c r="L8" s="14" t="s">
        <v>22</v>
      </c>
      <c r="M8" s="13" t="s">
        <v>21</v>
      </c>
      <c r="N8" s="14" t="s">
        <v>22</v>
      </c>
      <c r="O8" s="13" t="s">
        <v>21</v>
      </c>
      <c r="P8" s="14" t="s">
        <v>22</v>
      </c>
      <c r="Q8" s="13" t="s">
        <v>21</v>
      </c>
      <c r="R8" s="14" t="s">
        <v>22</v>
      </c>
      <c r="S8" s="13" t="s">
        <v>21</v>
      </c>
      <c r="T8" s="14" t="s">
        <v>22</v>
      </c>
      <c r="U8" s="11"/>
      <c r="V8" s="12"/>
      <c r="W8" s="8"/>
      <c r="X8" s="8"/>
      <c r="Y8" s="8"/>
      <c r="Z8" s="8"/>
      <c r="AA8" s="8"/>
      <c r="AB8" s="8"/>
      <c r="AC8" s="8"/>
      <c r="AD8" s="8"/>
    </row>
    <row r="9" spans="1:30" s="13" customFormat="1">
      <c r="A9" s="15"/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  <c r="J9" s="14">
        <v>9</v>
      </c>
      <c r="K9" s="13">
        <v>10</v>
      </c>
      <c r="L9" s="14">
        <v>11</v>
      </c>
      <c r="M9" s="13">
        <v>12</v>
      </c>
      <c r="N9" s="14">
        <v>13</v>
      </c>
      <c r="O9" s="13">
        <v>14</v>
      </c>
      <c r="P9" s="14">
        <v>15</v>
      </c>
      <c r="Q9" s="13">
        <v>16</v>
      </c>
      <c r="R9" s="14">
        <v>17</v>
      </c>
      <c r="S9" s="13">
        <v>18</v>
      </c>
      <c r="T9" s="14">
        <v>19</v>
      </c>
      <c r="U9" s="13">
        <v>20</v>
      </c>
      <c r="V9" s="16">
        <v>21</v>
      </c>
      <c r="W9" s="8"/>
      <c r="X9" s="8"/>
      <c r="Y9" s="8"/>
      <c r="Z9" s="8"/>
      <c r="AA9" s="8"/>
      <c r="AB9" s="8"/>
      <c r="AC9" s="8"/>
      <c r="AD9" s="8"/>
    </row>
    <row r="10" spans="1:30" s="13" customFormat="1">
      <c r="A10" s="17" t="s">
        <v>23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N10" s="14"/>
      <c r="P10" s="14"/>
      <c r="R10" s="14"/>
      <c r="T10" s="14"/>
      <c r="V10" s="16"/>
      <c r="W10" s="8"/>
      <c r="X10" s="8"/>
      <c r="Y10" s="8"/>
      <c r="Z10" s="8"/>
      <c r="AA10" s="8"/>
      <c r="AB10" s="8"/>
      <c r="AC10" s="8"/>
      <c r="AD10" s="8"/>
    </row>
    <row r="11" spans="1:30" s="13" customFormat="1" ht="30">
      <c r="A11" s="19">
        <v>1</v>
      </c>
      <c r="B11" s="20" t="s">
        <v>24</v>
      </c>
      <c r="C11" s="20" t="s">
        <v>25</v>
      </c>
      <c r="D11" s="21" t="s">
        <v>26</v>
      </c>
      <c r="E11" s="22"/>
      <c r="F11" s="23" t="s">
        <v>27</v>
      </c>
      <c r="G11" s="23"/>
      <c r="H11" s="23"/>
      <c r="I11" s="22"/>
      <c r="J11" s="24"/>
      <c r="K11" s="22"/>
      <c r="L11" s="24"/>
      <c r="M11" s="22"/>
      <c r="N11" s="24"/>
      <c r="O11" s="22"/>
      <c r="P11" s="24"/>
      <c r="Q11" s="22"/>
      <c r="R11" s="24"/>
      <c r="S11" s="22"/>
      <c r="T11" s="24"/>
      <c r="U11" s="22"/>
      <c r="V11" s="25"/>
      <c r="W11" s="8"/>
      <c r="X11" s="8"/>
      <c r="Y11" s="8"/>
      <c r="Z11" s="8"/>
      <c r="AA11" s="8"/>
      <c r="AB11" s="8"/>
      <c r="AC11" s="8"/>
      <c r="AD11" s="8"/>
    </row>
    <row r="12" spans="1:30" s="13" customFormat="1" ht="45">
      <c r="A12" s="26"/>
      <c r="B12" s="20"/>
      <c r="C12" s="20"/>
      <c r="D12" s="21"/>
      <c r="E12" s="22"/>
      <c r="F12" s="27" t="s">
        <v>28</v>
      </c>
      <c r="G12" s="28" t="s">
        <v>29</v>
      </c>
      <c r="H12" s="23"/>
      <c r="I12" s="29" t="s">
        <v>30</v>
      </c>
      <c r="J12" s="29">
        <v>0</v>
      </c>
      <c r="K12" s="30">
        <v>0.74</v>
      </c>
      <c r="L12" s="24">
        <v>40000000</v>
      </c>
      <c r="M12" s="31">
        <v>0.75</v>
      </c>
      <c r="N12" s="24">
        <v>40000000</v>
      </c>
      <c r="O12" s="31">
        <v>0.75</v>
      </c>
      <c r="P12" s="32">
        <v>20000000</v>
      </c>
      <c r="Q12" s="31">
        <v>0.75</v>
      </c>
      <c r="R12" s="32">
        <v>25000000</v>
      </c>
      <c r="S12" s="31">
        <v>0.75</v>
      </c>
      <c r="T12" s="33">
        <f>J12+L12+N12+P12+R12</f>
        <v>125000000</v>
      </c>
      <c r="U12" s="27" t="s">
        <v>31</v>
      </c>
      <c r="V12" s="25" t="s">
        <v>32</v>
      </c>
      <c r="W12" s="8"/>
      <c r="X12" s="8"/>
      <c r="Y12" s="8"/>
      <c r="Z12" s="8"/>
      <c r="AA12" s="8"/>
      <c r="AB12" s="8"/>
      <c r="AC12" s="8"/>
      <c r="AD12" s="8"/>
    </row>
    <row r="13" spans="1:30" s="13" customFormat="1" ht="105">
      <c r="A13" s="26"/>
      <c r="B13" s="20"/>
      <c r="C13" s="20"/>
      <c r="D13" s="21"/>
      <c r="E13" s="22"/>
      <c r="F13" s="34" t="s">
        <v>33</v>
      </c>
      <c r="G13" s="28" t="s">
        <v>29</v>
      </c>
      <c r="H13" s="23"/>
      <c r="I13" s="29"/>
      <c r="J13" s="29">
        <v>0</v>
      </c>
      <c r="K13" s="30" t="s">
        <v>34</v>
      </c>
      <c r="L13" s="24">
        <v>35000000</v>
      </c>
      <c r="M13" s="35">
        <v>0.74409999999999998</v>
      </c>
      <c r="N13" s="24">
        <v>35000000</v>
      </c>
      <c r="O13" s="35">
        <v>0.74968000000000001</v>
      </c>
      <c r="P13" s="24">
        <v>35000000</v>
      </c>
      <c r="Q13" s="31">
        <v>0.75</v>
      </c>
      <c r="R13" s="24">
        <v>35000000</v>
      </c>
      <c r="S13" s="31">
        <v>0.75</v>
      </c>
      <c r="T13" s="33">
        <f>J13+L13+N13+P13+R13</f>
        <v>140000000</v>
      </c>
      <c r="U13" s="27" t="s">
        <v>35</v>
      </c>
      <c r="V13" s="25" t="s">
        <v>36</v>
      </c>
      <c r="W13" s="8"/>
      <c r="X13" s="8"/>
      <c r="Y13" s="8"/>
      <c r="Z13" s="8"/>
      <c r="AA13" s="8"/>
      <c r="AB13" s="8"/>
      <c r="AC13" s="8"/>
      <c r="AD13" s="8"/>
    </row>
    <row r="14" spans="1:30" s="13" customFormat="1" ht="45">
      <c r="A14" s="26"/>
      <c r="B14" s="20"/>
      <c r="C14" s="36"/>
      <c r="D14" s="21"/>
      <c r="E14" s="22"/>
      <c r="F14" s="37" t="s">
        <v>37</v>
      </c>
      <c r="G14" s="28"/>
      <c r="H14" s="23"/>
      <c r="I14" s="29"/>
      <c r="J14" s="29"/>
      <c r="K14" s="30"/>
      <c r="L14" s="24"/>
      <c r="M14" s="35"/>
      <c r="N14" s="24"/>
      <c r="O14" s="35"/>
      <c r="P14" s="24"/>
      <c r="Q14" s="31"/>
      <c r="R14" s="24"/>
      <c r="S14" s="31"/>
      <c r="T14" s="29"/>
      <c r="U14" s="28"/>
      <c r="V14" s="25"/>
      <c r="W14" s="8"/>
      <c r="X14" s="8"/>
      <c r="Y14" s="8"/>
      <c r="Z14" s="8"/>
      <c r="AA14" s="8"/>
      <c r="AB14" s="8"/>
      <c r="AC14" s="8"/>
      <c r="AD14" s="8"/>
    </row>
    <row r="15" spans="1:30" s="13" customFormat="1" ht="60">
      <c r="A15" s="26"/>
      <c r="B15" s="36"/>
      <c r="C15" s="36"/>
      <c r="D15" s="21"/>
      <c r="E15" s="22"/>
      <c r="F15" s="27" t="s">
        <v>38</v>
      </c>
      <c r="G15" s="38" t="s">
        <v>39</v>
      </c>
      <c r="H15" s="23"/>
      <c r="I15" s="39" t="s">
        <v>30</v>
      </c>
      <c r="J15" s="29">
        <v>0</v>
      </c>
      <c r="K15" s="30">
        <v>1</v>
      </c>
      <c r="L15" s="24">
        <v>20000000</v>
      </c>
      <c r="M15" s="30">
        <v>1</v>
      </c>
      <c r="N15" s="24">
        <v>25000000</v>
      </c>
      <c r="O15" s="30">
        <v>1</v>
      </c>
      <c r="P15" s="24">
        <v>25000000</v>
      </c>
      <c r="Q15" s="30">
        <v>1</v>
      </c>
      <c r="R15" s="24">
        <v>30000000</v>
      </c>
      <c r="S15" s="30">
        <v>1</v>
      </c>
      <c r="T15" s="33">
        <f>J15+L15+N15+P15+R15</f>
        <v>100000000</v>
      </c>
      <c r="U15" s="40" t="s">
        <v>40</v>
      </c>
      <c r="V15" s="25" t="s">
        <v>32</v>
      </c>
      <c r="W15" s="8"/>
      <c r="X15" s="8"/>
      <c r="Y15" s="8"/>
      <c r="Z15" s="8"/>
      <c r="AA15" s="8"/>
      <c r="AB15" s="8"/>
      <c r="AC15" s="8"/>
      <c r="AD15" s="8"/>
    </row>
    <row r="16" spans="1:30" s="13" customFormat="1" ht="90">
      <c r="A16" s="26"/>
      <c r="B16" s="36"/>
      <c r="C16" s="36"/>
      <c r="D16" s="21"/>
      <c r="E16" s="22"/>
      <c r="F16" s="27" t="s">
        <v>41</v>
      </c>
      <c r="G16" s="38" t="s">
        <v>42</v>
      </c>
      <c r="H16" s="23"/>
      <c r="I16" s="39" t="s">
        <v>30</v>
      </c>
      <c r="J16" s="29">
        <v>0</v>
      </c>
      <c r="K16" s="30">
        <v>1</v>
      </c>
      <c r="L16" s="24">
        <v>20000000</v>
      </c>
      <c r="M16" s="30">
        <v>1</v>
      </c>
      <c r="N16" s="24">
        <v>25000000</v>
      </c>
      <c r="O16" s="30">
        <v>1</v>
      </c>
      <c r="P16" s="24">
        <v>25000000</v>
      </c>
      <c r="Q16" s="30">
        <v>1</v>
      </c>
      <c r="R16" s="24">
        <v>30000000</v>
      </c>
      <c r="S16" s="30">
        <v>1</v>
      </c>
      <c r="T16" s="33">
        <f>J16+L16+N16+P16+R16</f>
        <v>100000000</v>
      </c>
      <c r="U16" s="40" t="s">
        <v>40</v>
      </c>
      <c r="V16" s="25" t="s">
        <v>32</v>
      </c>
      <c r="W16" s="8"/>
      <c r="X16" s="8"/>
      <c r="Y16" s="8"/>
      <c r="Z16" s="8"/>
      <c r="AA16" s="8"/>
      <c r="AB16" s="8"/>
      <c r="AC16" s="8"/>
      <c r="AD16" s="8"/>
    </row>
    <row r="17" spans="1:30" s="13" customFormat="1" ht="45">
      <c r="A17" s="26"/>
      <c r="B17" s="36"/>
      <c r="C17" s="20" t="s">
        <v>43</v>
      </c>
      <c r="D17" s="21" t="s">
        <v>44</v>
      </c>
      <c r="E17" s="22"/>
      <c r="F17" s="41" t="s">
        <v>45</v>
      </c>
      <c r="G17" s="28"/>
      <c r="H17" s="23"/>
      <c r="I17" s="29"/>
      <c r="J17" s="29"/>
      <c r="K17" s="30"/>
      <c r="L17" s="24"/>
      <c r="M17" s="35"/>
      <c r="N17" s="24"/>
      <c r="O17" s="35"/>
      <c r="P17" s="24"/>
      <c r="Q17" s="31"/>
      <c r="R17" s="24"/>
      <c r="S17" s="31"/>
      <c r="T17" s="29"/>
      <c r="U17" s="28"/>
      <c r="V17" s="25"/>
      <c r="W17" s="8"/>
      <c r="X17" s="8"/>
      <c r="Y17" s="8"/>
      <c r="Z17" s="8"/>
      <c r="AA17" s="8"/>
      <c r="AB17" s="8"/>
      <c r="AC17" s="8"/>
      <c r="AD17" s="8"/>
    </row>
    <row r="18" spans="1:30" s="13" customFormat="1" ht="60">
      <c r="A18" s="26"/>
      <c r="B18" s="36"/>
      <c r="C18" s="20"/>
      <c r="D18" s="21"/>
      <c r="E18" s="22"/>
      <c r="F18" s="42" t="s">
        <v>46</v>
      </c>
      <c r="G18" s="38" t="s">
        <v>47</v>
      </c>
      <c r="H18" s="23"/>
      <c r="I18" s="29" t="s">
        <v>30</v>
      </c>
      <c r="J18" s="32">
        <v>30000000</v>
      </c>
      <c r="K18" s="30">
        <v>0.73</v>
      </c>
      <c r="L18" s="32">
        <v>50000000</v>
      </c>
      <c r="M18" s="35">
        <v>0.75</v>
      </c>
      <c r="N18" s="32">
        <v>50000000</v>
      </c>
      <c r="O18" s="35">
        <v>0.8</v>
      </c>
      <c r="P18" s="32">
        <v>50000000</v>
      </c>
      <c r="Q18" s="31">
        <v>0.85</v>
      </c>
      <c r="R18" s="32">
        <v>50000000</v>
      </c>
      <c r="S18" s="31">
        <v>0.85</v>
      </c>
      <c r="T18" s="33">
        <f>J18+L18+N18+P18+R18</f>
        <v>230000000</v>
      </c>
      <c r="U18" s="28" t="s">
        <v>48</v>
      </c>
      <c r="V18" s="25" t="s">
        <v>32</v>
      </c>
      <c r="W18" s="8"/>
      <c r="X18" s="8"/>
      <c r="Y18" s="8"/>
      <c r="Z18" s="8"/>
      <c r="AA18" s="8"/>
      <c r="AB18" s="8"/>
      <c r="AC18" s="8"/>
      <c r="AD18" s="8"/>
    </row>
    <row r="19" spans="1:30" s="13" customFormat="1" ht="165">
      <c r="A19" s="26"/>
      <c r="B19" s="36"/>
      <c r="C19" s="36"/>
      <c r="D19" s="21"/>
      <c r="E19" s="22"/>
      <c r="F19" s="42" t="s">
        <v>49</v>
      </c>
      <c r="G19" s="27" t="s">
        <v>50</v>
      </c>
      <c r="H19" s="23"/>
      <c r="I19" s="29" t="s">
        <v>30</v>
      </c>
      <c r="J19" s="32">
        <v>30000000</v>
      </c>
      <c r="K19" s="30">
        <v>0.73</v>
      </c>
      <c r="L19" s="32">
        <v>30000000</v>
      </c>
      <c r="M19" s="35">
        <v>0.75</v>
      </c>
      <c r="N19" s="32">
        <v>30000000</v>
      </c>
      <c r="O19" s="35">
        <v>0.8</v>
      </c>
      <c r="P19" s="32">
        <v>30000000</v>
      </c>
      <c r="Q19" s="31">
        <v>0.85</v>
      </c>
      <c r="R19" s="32">
        <v>30000000</v>
      </c>
      <c r="S19" s="31">
        <v>0.85</v>
      </c>
      <c r="T19" s="33">
        <f>J19+L19+N19+P19+R19</f>
        <v>150000000</v>
      </c>
      <c r="U19" s="13" t="s">
        <v>51</v>
      </c>
      <c r="V19" s="25" t="s">
        <v>32</v>
      </c>
      <c r="W19" s="8"/>
      <c r="X19" s="8"/>
      <c r="Y19" s="8"/>
      <c r="Z19" s="8"/>
      <c r="AA19" s="8"/>
      <c r="AB19" s="8"/>
      <c r="AC19" s="8"/>
      <c r="AD19" s="8"/>
    </row>
    <row r="20" spans="1:30" s="13" customFormat="1" ht="30">
      <c r="A20" s="26"/>
      <c r="B20" s="36"/>
      <c r="C20" s="36"/>
      <c r="D20" s="21"/>
      <c r="E20" s="22"/>
      <c r="F20" s="37" t="s">
        <v>52</v>
      </c>
      <c r="G20" s="38"/>
      <c r="H20" s="23"/>
      <c r="I20" s="29"/>
      <c r="J20" s="29"/>
      <c r="K20" s="30"/>
      <c r="L20" s="24"/>
      <c r="M20" s="35"/>
      <c r="N20" s="24"/>
      <c r="O20" s="35"/>
      <c r="P20" s="24"/>
      <c r="Q20" s="31"/>
      <c r="R20" s="24"/>
      <c r="S20" s="31"/>
      <c r="T20" s="29"/>
      <c r="U20" s="28"/>
      <c r="V20" s="25"/>
      <c r="W20" s="8"/>
      <c r="X20" s="8"/>
      <c r="Y20" s="8"/>
      <c r="Z20" s="8"/>
      <c r="AA20" s="8"/>
      <c r="AB20" s="8"/>
      <c r="AC20" s="8"/>
      <c r="AD20" s="8"/>
    </row>
    <row r="21" spans="1:30" s="13" customFormat="1" ht="45">
      <c r="A21" s="26"/>
      <c r="B21" s="36"/>
      <c r="C21" s="36"/>
      <c r="D21" s="21"/>
      <c r="E21" s="22"/>
      <c r="F21" s="22" t="s">
        <v>53</v>
      </c>
      <c r="G21" s="22" t="s">
        <v>54</v>
      </c>
      <c r="H21" s="22"/>
      <c r="I21" s="30" t="s">
        <v>55</v>
      </c>
      <c r="J21" s="24">
        <v>75000000</v>
      </c>
      <c r="K21" s="30" t="s">
        <v>56</v>
      </c>
      <c r="L21" s="24">
        <v>90000000</v>
      </c>
      <c r="M21" s="30" t="s">
        <v>57</v>
      </c>
      <c r="N21" s="24">
        <v>90000000</v>
      </c>
      <c r="O21" s="30" t="s">
        <v>57</v>
      </c>
      <c r="P21" s="24">
        <v>100000000</v>
      </c>
      <c r="Q21" s="30" t="s">
        <v>58</v>
      </c>
      <c r="R21" s="24">
        <v>100000000</v>
      </c>
      <c r="S21" s="30" t="s">
        <v>58</v>
      </c>
      <c r="T21" s="33">
        <f>J21+L21+N21+P21+R21</f>
        <v>455000000</v>
      </c>
      <c r="U21" s="28" t="s">
        <v>40</v>
      </c>
      <c r="V21" s="25" t="s">
        <v>32</v>
      </c>
      <c r="W21" s="8"/>
      <c r="X21" s="8"/>
      <c r="Y21" s="8"/>
      <c r="Z21" s="8"/>
      <c r="AA21" s="8"/>
      <c r="AB21" s="8"/>
      <c r="AC21" s="8"/>
      <c r="AD21" s="8"/>
    </row>
    <row r="22" spans="1:30" s="13" customFormat="1" ht="90">
      <c r="A22" s="26"/>
      <c r="B22" s="36"/>
      <c r="C22" s="36"/>
      <c r="D22" s="21"/>
      <c r="E22" s="22"/>
      <c r="F22" s="42" t="s">
        <v>59</v>
      </c>
      <c r="G22" s="43" t="s">
        <v>60</v>
      </c>
      <c r="H22" s="23"/>
      <c r="I22" s="31" t="s">
        <v>30</v>
      </c>
      <c r="J22" s="29">
        <v>0</v>
      </c>
      <c r="K22" s="30" t="s">
        <v>56</v>
      </c>
      <c r="L22" s="24">
        <v>15000000</v>
      </c>
      <c r="M22" s="30" t="s">
        <v>57</v>
      </c>
      <c r="N22" s="24">
        <v>20000000</v>
      </c>
      <c r="O22" s="30" t="s">
        <v>57</v>
      </c>
      <c r="P22" s="24">
        <v>20000000</v>
      </c>
      <c r="Q22" s="30" t="s">
        <v>58</v>
      </c>
      <c r="R22" s="24">
        <v>25000000</v>
      </c>
      <c r="S22" s="30" t="s">
        <v>58</v>
      </c>
      <c r="T22" s="33">
        <f>J22+L22+N22+P22+R22</f>
        <v>80000000</v>
      </c>
      <c r="U22" s="28" t="s">
        <v>40</v>
      </c>
      <c r="V22" s="25" t="s">
        <v>32</v>
      </c>
      <c r="W22" s="8"/>
      <c r="X22" s="8"/>
      <c r="Y22" s="8"/>
      <c r="Z22" s="8"/>
      <c r="AA22" s="8"/>
      <c r="AB22" s="8"/>
      <c r="AC22" s="8"/>
      <c r="AD22" s="8"/>
    </row>
    <row r="23" spans="1:30" s="13" customFormat="1" ht="60">
      <c r="A23" s="26"/>
      <c r="B23" s="36"/>
      <c r="C23" s="42" t="s">
        <v>61</v>
      </c>
      <c r="D23" s="36" t="s">
        <v>62</v>
      </c>
      <c r="E23" s="22"/>
      <c r="F23" s="36" t="s">
        <v>63</v>
      </c>
      <c r="G23" s="43"/>
      <c r="H23" s="23"/>
      <c r="I23" s="31"/>
      <c r="J23" s="31"/>
      <c r="K23" s="30"/>
      <c r="L23" s="24"/>
      <c r="M23" s="30"/>
      <c r="N23" s="24"/>
      <c r="O23" s="30"/>
      <c r="P23" s="24"/>
      <c r="Q23" s="30"/>
      <c r="R23" s="24"/>
      <c r="S23" s="30"/>
      <c r="T23" s="29"/>
      <c r="U23" s="28"/>
      <c r="V23" s="25"/>
      <c r="W23" s="8"/>
      <c r="X23" s="8"/>
      <c r="Y23" s="8"/>
      <c r="Z23" s="8"/>
      <c r="AA23" s="8"/>
      <c r="AB23" s="8"/>
      <c r="AC23" s="8"/>
      <c r="AD23" s="8"/>
    </row>
    <row r="24" spans="1:30" s="13" customFormat="1" ht="105">
      <c r="A24" s="26"/>
      <c r="B24" s="36"/>
      <c r="C24" s="36"/>
      <c r="D24" s="21"/>
      <c r="E24" s="22"/>
      <c r="F24" s="36" t="s">
        <v>64</v>
      </c>
      <c r="G24" s="42" t="s">
        <v>65</v>
      </c>
      <c r="H24" s="23"/>
      <c r="I24" s="31">
        <v>0.05</v>
      </c>
      <c r="J24" s="32">
        <v>20000000</v>
      </c>
      <c r="K24" s="30">
        <v>0.1</v>
      </c>
      <c r="L24" s="32">
        <v>40000000</v>
      </c>
      <c r="M24" s="30">
        <v>0.15</v>
      </c>
      <c r="N24" s="32">
        <v>45000000</v>
      </c>
      <c r="O24" s="30">
        <v>0.2</v>
      </c>
      <c r="P24" s="32">
        <v>50000000</v>
      </c>
      <c r="Q24" s="30">
        <v>0.25</v>
      </c>
      <c r="R24" s="32">
        <v>60000000</v>
      </c>
      <c r="S24" s="30">
        <v>0.25</v>
      </c>
      <c r="T24" s="33">
        <f>J24+L24+N24+P24+R24</f>
        <v>215000000</v>
      </c>
      <c r="U24" s="40" t="s">
        <v>66</v>
      </c>
      <c r="V24" s="25" t="s">
        <v>32</v>
      </c>
      <c r="W24" s="8"/>
      <c r="X24" s="8"/>
      <c r="Y24" s="8"/>
      <c r="Z24" s="8"/>
      <c r="AA24" s="8"/>
      <c r="AB24" s="8"/>
      <c r="AC24" s="8"/>
      <c r="AD24" s="8"/>
    </row>
    <row r="25" spans="1:30" s="13" customFormat="1" ht="75">
      <c r="A25" s="26"/>
      <c r="B25" s="36"/>
      <c r="C25" s="36"/>
      <c r="D25" s="21"/>
      <c r="E25" s="22"/>
      <c r="F25" s="28" t="s">
        <v>67</v>
      </c>
      <c r="G25" s="43"/>
      <c r="H25" s="23"/>
      <c r="I25" s="31" t="s">
        <v>30</v>
      </c>
      <c r="J25" s="32">
        <v>0</v>
      </c>
      <c r="K25" s="30">
        <v>0.1</v>
      </c>
      <c r="L25" s="32">
        <v>20000000</v>
      </c>
      <c r="M25" s="30">
        <v>0.15</v>
      </c>
      <c r="N25" s="32">
        <v>20000000</v>
      </c>
      <c r="O25" s="30">
        <v>0.2</v>
      </c>
      <c r="P25" s="32">
        <v>25000000</v>
      </c>
      <c r="Q25" s="30">
        <v>0.25</v>
      </c>
      <c r="R25" s="32">
        <v>30000000</v>
      </c>
      <c r="S25" s="30">
        <v>0.25</v>
      </c>
      <c r="T25" s="33">
        <f>J25+L25+N25+P25+R25</f>
        <v>95000000</v>
      </c>
      <c r="U25" s="40" t="s">
        <v>66</v>
      </c>
      <c r="V25" s="25" t="s">
        <v>32</v>
      </c>
      <c r="W25" s="8"/>
      <c r="X25" s="8"/>
      <c r="Y25" s="8"/>
      <c r="Z25" s="8"/>
      <c r="AA25" s="8"/>
      <c r="AB25" s="8"/>
      <c r="AC25" s="8"/>
      <c r="AD25" s="8"/>
    </row>
    <row r="26" spans="1:30" s="13" customFormat="1" ht="60">
      <c r="A26" s="26"/>
      <c r="B26" s="36"/>
      <c r="C26" s="20" t="s">
        <v>68</v>
      </c>
      <c r="D26" s="42" t="s">
        <v>69</v>
      </c>
      <c r="E26" s="22"/>
      <c r="F26" s="37" t="s">
        <v>70</v>
      </c>
      <c r="G26" s="22"/>
      <c r="H26" s="23"/>
      <c r="I26" s="22"/>
      <c r="J26" s="24"/>
      <c r="K26" s="22"/>
      <c r="L26" s="24"/>
      <c r="M26" s="22"/>
      <c r="N26" s="24"/>
      <c r="O26" s="22"/>
      <c r="P26" s="24"/>
      <c r="Q26" s="22"/>
      <c r="R26" s="24"/>
      <c r="S26" s="22"/>
      <c r="T26" s="24"/>
      <c r="U26" s="22"/>
      <c r="V26" s="25"/>
      <c r="W26" s="8"/>
      <c r="X26" s="8"/>
      <c r="Y26" s="8"/>
      <c r="Z26" s="8"/>
      <c r="AA26" s="8"/>
      <c r="AB26" s="8"/>
      <c r="AC26" s="8"/>
      <c r="AD26" s="8"/>
    </row>
    <row r="27" spans="1:30" s="13" customFormat="1" ht="75">
      <c r="A27" s="26"/>
      <c r="B27" s="42"/>
      <c r="C27" s="20"/>
      <c r="D27" s="42"/>
      <c r="E27" s="22"/>
      <c r="F27" s="42" t="s">
        <v>71</v>
      </c>
      <c r="G27" s="42" t="s">
        <v>72</v>
      </c>
      <c r="H27" s="23"/>
      <c r="I27" s="30">
        <v>0.9</v>
      </c>
      <c r="J27" s="24">
        <v>25000000</v>
      </c>
      <c r="K27" s="30">
        <v>0.9</v>
      </c>
      <c r="L27" s="24">
        <v>25000000</v>
      </c>
      <c r="M27" s="30">
        <v>0.9</v>
      </c>
      <c r="N27" s="24">
        <v>50000000</v>
      </c>
      <c r="O27" s="30">
        <v>0.9</v>
      </c>
      <c r="P27" s="24">
        <v>60000000</v>
      </c>
      <c r="Q27" s="30">
        <v>0.9</v>
      </c>
      <c r="R27" s="24">
        <v>75000000</v>
      </c>
      <c r="S27" s="30">
        <v>0.9</v>
      </c>
      <c r="T27" s="33">
        <f>J27+L27+N27+P27+R27</f>
        <v>235000000</v>
      </c>
      <c r="U27" s="22" t="s">
        <v>40</v>
      </c>
      <c r="V27" s="25" t="s">
        <v>32</v>
      </c>
      <c r="W27" s="8"/>
      <c r="X27" s="8"/>
      <c r="Y27" s="8"/>
      <c r="Z27" s="8"/>
      <c r="AA27" s="8"/>
      <c r="AB27" s="8"/>
      <c r="AC27" s="8"/>
      <c r="AD27" s="8"/>
    </row>
    <row r="28" spans="1:30" s="13" customFormat="1" ht="30">
      <c r="A28" s="26"/>
      <c r="B28" s="42"/>
      <c r="C28" s="42"/>
      <c r="D28" s="42"/>
      <c r="E28" s="22"/>
      <c r="F28" s="42" t="s">
        <v>73</v>
      </c>
      <c r="G28" s="42" t="s">
        <v>74</v>
      </c>
      <c r="H28" s="23"/>
      <c r="I28" s="31">
        <v>0.1</v>
      </c>
      <c r="J28" s="24">
        <v>15000000</v>
      </c>
      <c r="K28" s="30">
        <v>0.15</v>
      </c>
      <c r="L28" s="24">
        <v>20000000</v>
      </c>
      <c r="M28" s="30">
        <v>0.2</v>
      </c>
      <c r="N28" s="24">
        <v>20000000</v>
      </c>
      <c r="O28" s="30">
        <v>0.3</v>
      </c>
      <c r="P28" s="24">
        <v>25000000</v>
      </c>
      <c r="Q28" s="30">
        <v>0.4</v>
      </c>
      <c r="R28" s="24">
        <v>30000000</v>
      </c>
      <c r="S28" s="30">
        <v>0.4</v>
      </c>
      <c r="T28" s="33">
        <f>J28+L28+N28+P28+R28</f>
        <v>110000000</v>
      </c>
      <c r="U28" s="22" t="s">
        <v>40</v>
      </c>
      <c r="V28" s="25" t="s">
        <v>32</v>
      </c>
      <c r="W28" s="8"/>
      <c r="X28" s="8"/>
      <c r="Y28" s="8"/>
      <c r="Z28" s="8"/>
      <c r="AA28" s="8"/>
      <c r="AB28" s="8"/>
      <c r="AC28" s="8"/>
      <c r="AD28" s="8"/>
    </row>
    <row r="29" spans="1:30" s="13" customFormat="1" ht="45">
      <c r="A29" s="26"/>
      <c r="B29" s="42"/>
      <c r="C29" s="36"/>
      <c r="D29" s="42"/>
      <c r="E29" s="22"/>
      <c r="F29" s="44" t="s">
        <v>75</v>
      </c>
      <c r="G29" s="28"/>
      <c r="H29" s="23"/>
      <c r="I29" s="29"/>
      <c r="J29" s="29"/>
      <c r="K29" s="30"/>
      <c r="L29" s="24"/>
      <c r="M29" s="35"/>
      <c r="N29" s="24"/>
      <c r="O29" s="35"/>
      <c r="P29" s="24"/>
      <c r="Q29" s="31"/>
      <c r="R29" s="24"/>
      <c r="S29" s="31"/>
      <c r="T29" s="29"/>
      <c r="U29" s="22"/>
      <c r="V29" s="25"/>
      <c r="W29" s="8"/>
      <c r="X29" s="8"/>
      <c r="Y29" s="8"/>
      <c r="Z29" s="8"/>
      <c r="AA29" s="8"/>
      <c r="AB29" s="8"/>
      <c r="AC29" s="8"/>
      <c r="AD29" s="8"/>
    </row>
    <row r="30" spans="1:30" s="13" customFormat="1" ht="60">
      <c r="A30" s="26"/>
      <c r="B30" s="42"/>
      <c r="C30" s="36"/>
      <c r="D30" s="42"/>
      <c r="E30" s="22"/>
      <c r="F30" s="42" t="s">
        <v>76</v>
      </c>
      <c r="G30" s="42" t="s">
        <v>77</v>
      </c>
      <c r="H30" s="23"/>
      <c r="I30" s="29" t="s">
        <v>30</v>
      </c>
      <c r="J30" s="32">
        <v>0</v>
      </c>
      <c r="K30" s="30">
        <v>0.55000000000000004</v>
      </c>
      <c r="L30" s="24">
        <v>20000000</v>
      </c>
      <c r="M30" s="45">
        <v>0.61</v>
      </c>
      <c r="N30" s="24">
        <v>20000000</v>
      </c>
      <c r="O30" s="45">
        <v>0.67</v>
      </c>
      <c r="P30" s="24">
        <v>25000000</v>
      </c>
      <c r="Q30" s="31">
        <v>0.73</v>
      </c>
      <c r="R30" s="24">
        <v>25000000</v>
      </c>
      <c r="S30" s="31">
        <v>0.75</v>
      </c>
      <c r="T30" s="33">
        <f>J30+L30+N30+P30+R30</f>
        <v>90000000</v>
      </c>
      <c r="U30" s="22" t="s">
        <v>40</v>
      </c>
      <c r="V30" s="25" t="s">
        <v>32</v>
      </c>
      <c r="W30" s="8"/>
      <c r="X30" s="8"/>
      <c r="Y30" s="8"/>
      <c r="Z30" s="8"/>
      <c r="AA30" s="8"/>
      <c r="AB30" s="8"/>
      <c r="AC30" s="8"/>
      <c r="AD30" s="8"/>
    </row>
    <row r="31" spans="1:30" s="13" customFormat="1" ht="30">
      <c r="A31" s="26"/>
      <c r="B31" s="42"/>
      <c r="C31" s="27"/>
      <c r="D31" s="27"/>
      <c r="E31" s="22"/>
      <c r="F31" s="27" t="s">
        <v>78</v>
      </c>
      <c r="G31" s="42" t="s">
        <v>79</v>
      </c>
      <c r="H31" s="23"/>
      <c r="I31" s="31">
        <v>0.7</v>
      </c>
      <c r="J31" s="32">
        <v>40000000</v>
      </c>
      <c r="K31" s="30">
        <v>0.73</v>
      </c>
      <c r="L31" s="32">
        <v>60000000</v>
      </c>
      <c r="M31" s="35">
        <v>0.75</v>
      </c>
      <c r="N31" s="32">
        <v>60000000</v>
      </c>
      <c r="O31" s="35">
        <v>0.8</v>
      </c>
      <c r="P31" s="32">
        <v>60000000</v>
      </c>
      <c r="Q31" s="31">
        <v>0.85</v>
      </c>
      <c r="R31" s="32">
        <v>60000000</v>
      </c>
      <c r="S31" s="31">
        <v>0.85</v>
      </c>
      <c r="T31" s="33">
        <f>J31+L31+N31+P31+R31</f>
        <v>280000000</v>
      </c>
      <c r="U31" s="22" t="s">
        <v>40</v>
      </c>
      <c r="V31" s="25" t="s">
        <v>32</v>
      </c>
      <c r="W31" s="8"/>
      <c r="X31" s="8"/>
      <c r="Y31" s="8"/>
      <c r="Z31" s="8"/>
      <c r="AA31" s="8"/>
      <c r="AB31" s="8"/>
      <c r="AC31" s="8"/>
      <c r="AD31" s="8"/>
    </row>
    <row r="32" spans="1:30" s="13" customFormat="1" ht="45">
      <c r="A32" s="26"/>
      <c r="B32" s="42"/>
      <c r="C32" s="27"/>
      <c r="D32" s="27"/>
      <c r="E32" s="22"/>
      <c r="F32" s="44" t="s">
        <v>80</v>
      </c>
      <c r="G32" s="42"/>
      <c r="H32" s="23"/>
      <c r="I32" s="31"/>
      <c r="J32" s="32"/>
      <c r="K32" s="30"/>
      <c r="L32" s="32"/>
      <c r="M32" s="35"/>
      <c r="N32" s="32"/>
      <c r="O32" s="35"/>
      <c r="P32" s="32"/>
      <c r="Q32" s="31"/>
      <c r="R32" s="32"/>
      <c r="S32" s="31"/>
      <c r="T32" s="29"/>
      <c r="U32" s="22"/>
      <c r="V32" s="25"/>
      <c r="W32" s="8"/>
      <c r="X32" s="8"/>
      <c r="Y32" s="8"/>
      <c r="Z32" s="8"/>
      <c r="AA32" s="8"/>
      <c r="AB32" s="8"/>
      <c r="AC32" s="8"/>
      <c r="AD32" s="8"/>
    </row>
    <row r="33" spans="1:30" s="13" customFormat="1" ht="210">
      <c r="A33" s="26"/>
      <c r="B33" s="42"/>
      <c r="C33" s="27"/>
      <c r="D33" s="27"/>
      <c r="E33" s="22"/>
      <c r="F33" s="42" t="s">
        <v>81</v>
      </c>
      <c r="G33" s="42" t="s">
        <v>82</v>
      </c>
      <c r="H33" s="23"/>
      <c r="I33" s="30" t="s">
        <v>83</v>
      </c>
      <c r="J33" s="32">
        <v>15000000</v>
      </c>
      <c r="K33" s="30" t="s">
        <v>84</v>
      </c>
      <c r="L33" s="32">
        <v>15000000</v>
      </c>
      <c r="M33" s="30" t="s">
        <v>84</v>
      </c>
      <c r="N33" s="32">
        <v>20000000</v>
      </c>
      <c r="O33" s="30" t="s">
        <v>84</v>
      </c>
      <c r="P33" s="32">
        <v>20000000</v>
      </c>
      <c r="Q33" s="30" t="s">
        <v>84</v>
      </c>
      <c r="R33" s="32">
        <v>25000000</v>
      </c>
      <c r="S33" s="30" t="s">
        <v>84</v>
      </c>
      <c r="T33" s="33">
        <f>J33+L33+N33+P33+R33</f>
        <v>95000000</v>
      </c>
      <c r="U33" s="22" t="s">
        <v>51</v>
      </c>
      <c r="V33" s="25" t="s">
        <v>32</v>
      </c>
      <c r="W33" s="8"/>
      <c r="X33" s="8"/>
      <c r="Y33" s="8"/>
      <c r="Z33" s="8"/>
      <c r="AA33" s="8"/>
      <c r="AB33" s="8"/>
      <c r="AC33" s="8"/>
      <c r="AD33" s="8"/>
    </row>
    <row r="34" spans="1:30" s="13" customFormat="1">
      <c r="A34" s="46" t="s">
        <v>85</v>
      </c>
      <c r="B34" s="42"/>
      <c r="C34" s="27"/>
      <c r="D34" s="27"/>
      <c r="E34" s="22"/>
      <c r="F34" s="27"/>
      <c r="G34" s="42"/>
      <c r="H34" s="23"/>
      <c r="I34" s="31"/>
      <c r="J34" s="32"/>
      <c r="K34" s="30"/>
      <c r="L34" s="32"/>
      <c r="M34" s="35"/>
      <c r="N34" s="32"/>
      <c r="O34" s="35"/>
      <c r="P34" s="32"/>
      <c r="Q34" s="31"/>
      <c r="R34" s="32"/>
      <c r="S34" s="31"/>
      <c r="T34" s="29"/>
      <c r="U34" s="22"/>
      <c r="V34" s="25"/>
      <c r="W34" s="8"/>
      <c r="X34" s="8"/>
      <c r="Y34" s="8"/>
      <c r="Z34" s="8"/>
      <c r="AA34" s="8"/>
      <c r="AB34" s="8"/>
      <c r="AC34" s="8"/>
      <c r="AD34" s="8"/>
    </row>
    <row r="35" spans="1:30" s="13" customFormat="1" ht="45">
      <c r="A35" s="47">
        <v>2</v>
      </c>
      <c r="B35" s="48" t="s">
        <v>86</v>
      </c>
      <c r="C35" s="20" t="s">
        <v>87</v>
      </c>
      <c r="D35" s="42" t="s">
        <v>88</v>
      </c>
      <c r="E35" s="22"/>
      <c r="F35" s="44" t="s">
        <v>89</v>
      </c>
      <c r="G35" s="42"/>
      <c r="H35" s="23"/>
      <c r="I35" s="31"/>
      <c r="J35" s="32"/>
      <c r="K35" s="30"/>
      <c r="L35" s="32"/>
      <c r="M35" s="35"/>
      <c r="N35" s="32"/>
      <c r="O35" s="35"/>
      <c r="P35" s="32"/>
      <c r="Q35" s="31"/>
      <c r="R35" s="32"/>
      <c r="S35" s="31"/>
      <c r="T35" s="29"/>
      <c r="U35" s="22"/>
      <c r="V35" s="25"/>
      <c r="W35" s="8"/>
      <c r="X35" s="8"/>
      <c r="Y35" s="8"/>
      <c r="Z35" s="8"/>
      <c r="AA35" s="8"/>
      <c r="AB35" s="8"/>
      <c r="AC35" s="8"/>
      <c r="AD35" s="8"/>
    </row>
    <row r="36" spans="1:30" s="13" customFormat="1" ht="60">
      <c r="A36" s="46"/>
      <c r="B36" s="48"/>
      <c r="C36" s="20"/>
      <c r="D36" s="27"/>
      <c r="E36" s="22"/>
      <c r="F36" s="27" t="s">
        <v>90</v>
      </c>
      <c r="G36" s="42"/>
      <c r="H36" s="23"/>
      <c r="I36" s="31" t="s">
        <v>30</v>
      </c>
      <c r="J36" s="32">
        <v>0</v>
      </c>
      <c r="K36" s="30">
        <v>0.8</v>
      </c>
      <c r="L36" s="32">
        <v>10000000</v>
      </c>
      <c r="M36" s="35">
        <v>0.9</v>
      </c>
      <c r="N36" s="32">
        <v>10000000</v>
      </c>
      <c r="O36" s="35">
        <v>0.95</v>
      </c>
      <c r="P36" s="32">
        <v>15000000</v>
      </c>
      <c r="Q36" s="31">
        <v>1</v>
      </c>
      <c r="R36" s="32">
        <v>15000000</v>
      </c>
      <c r="S36" s="31">
        <v>1</v>
      </c>
      <c r="T36" s="33">
        <f>J36+L36+N36+P36+R36</f>
        <v>50000000</v>
      </c>
      <c r="U36" s="22" t="s">
        <v>91</v>
      </c>
      <c r="V36" s="25" t="s">
        <v>32</v>
      </c>
      <c r="W36" s="8"/>
      <c r="X36" s="8"/>
      <c r="Y36" s="8"/>
      <c r="Z36" s="8"/>
      <c r="AA36" s="8"/>
      <c r="AB36" s="8"/>
      <c r="AC36" s="8"/>
      <c r="AD36" s="8"/>
    </row>
    <row r="37" spans="1:30" s="13" customFormat="1" ht="30">
      <c r="A37" s="46"/>
      <c r="B37" s="48"/>
      <c r="C37" s="20"/>
      <c r="D37" s="27"/>
      <c r="E37" s="22"/>
      <c r="F37" s="27" t="s">
        <v>92</v>
      </c>
      <c r="G37" s="42"/>
      <c r="H37" s="23"/>
      <c r="I37" s="31" t="s">
        <v>30</v>
      </c>
      <c r="J37" s="32">
        <v>0</v>
      </c>
      <c r="K37" s="30">
        <v>0.8</v>
      </c>
      <c r="L37" s="32">
        <v>10000000</v>
      </c>
      <c r="M37" s="35">
        <v>0.9</v>
      </c>
      <c r="N37" s="32">
        <v>10000000</v>
      </c>
      <c r="O37" s="35">
        <v>0.95</v>
      </c>
      <c r="P37" s="32">
        <v>15000000</v>
      </c>
      <c r="Q37" s="31">
        <v>1</v>
      </c>
      <c r="R37" s="32">
        <v>15000000</v>
      </c>
      <c r="S37" s="31">
        <v>1</v>
      </c>
      <c r="T37" s="33">
        <f>J37+L37+N37+P37+R37</f>
        <v>50000000</v>
      </c>
      <c r="U37" s="22" t="s">
        <v>51</v>
      </c>
      <c r="V37" s="25" t="s">
        <v>32</v>
      </c>
      <c r="W37" s="8"/>
      <c r="X37" s="8"/>
      <c r="Y37" s="8"/>
      <c r="Z37" s="8"/>
      <c r="AA37" s="8"/>
      <c r="AB37" s="8"/>
      <c r="AC37" s="8"/>
      <c r="AD37" s="8"/>
    </row>
    <row r="38" spans="1:30" s="13" customFormat="1" ht="30">
      <c r="A38" s="46"/>
      <c r="B38" s="42"/>
      <c r="C38" s="42"/>
      <c r="D38" s="27"/>
      <c r="E38" s="22"/>
      <c r="F38" s="49" t="s">
        <v>93</v>
      </c>
      <c r="G38" s="42"/>
      <c r="H38" s="23"/>
      <c r="I38" s="31"/>
      <c r="J38" s="31"/>
      <c r="K38" s="30"/>
      <c r="L38" s="32"/>
      <c r="M38" s="35"/>
      <c r="N38" s="32"/>
      <c r="O38" s="35"/>
      <c r="P38" s="32"/>
      <c r="Q38" s="31"/>
      <c r="R38" s="32"/>
      <c r="S38" s="31"/>
      <c r="T38" s="29"/>
      <c r="U38" s="22"/>
      <c r="V38" s="25"/>
      <c r="W38" s="8"/>
      <c r="X38" s="8"/>
      <c r="Y38" s="8"/>
      <c r="Z38" s="8"/>
      <c r="AA38" s="8"/>
      <c r="AB38" s="8"/>
      <c r="AC38" s="8"/>
      <c r="AD38" s="8"/>
    </row>
    <row r="39" spans="1:30" s="13" customFormat="1" ht="75">
      <c r="A39" s="46"/>
      <c r="B39" s="42"/>
      <c r="C39" s="42"/>
      <c r="D39" s="27"/>
      <c r="E39" s="22"/>
      <c r="F39" s="42" t="s">
        <v>94</v>
      </c>
      <c r="G39" s="43" t="s">
        <v>95</v>
      </c>
      <c r="H39" s="23"/>
      <c r="I39" s="31">
        <v>0.55000000000000004</v>
      </c>
      <c r="J39" s="32">
        <v>25000000</v>
      </c>
      <c r="K39" s="30">
        <v>0.6</v>
      </c>
      <c r="L39" s="32">
        <v>25000000</v>
      </c>
      <c r="M39" s="45">
        <v>0.65</v>
      </c>
      <c r="N39" s="32">
        <v>25000000</v>
      </c>
      <c r="O39" s="45">
        <v>0.7</v>
      </c>
      <c r="P39" s="32">
        <v>30000000</v>
      </c>
      <c r="Q39" s="31">
        <v>0.75</v>
      </c>
      <c r="R39" s="32">
        <v>30000000</v>
      </c>
      <c r="S39" s="31">
        <v>0.75</v>
      </c>
      <c r="T39" s="33">
        <f t="shared" ref="T39:T58" si="0">J39+L39+N39+P39+R39</f>
        <v>135000000</v>
      </c>
      <c r="U39" s="22" t="s">
        <v>51</v>
      </c>
      <c r="V39" s="25" t="s">
        <v>32</v>
      </c>
      <c r="W39" s="8"/>
      <c r="X39" s="8"/>
      <c r="Y39" s="8"/>
      <c r="Z39" s="8"/>
      <c r="AA39" s="8"/>
      <c r="AB39" s="8"/>
      <c r="AC39" s="8"/>
      <c r="AD39" s="8"/>
    </row>
    <row r="40" spans="1:30" ht="30">
      <c r="A40" s="19"/>
      <c r="B40" s="36"/>
      <c r="C40" s="36"/>
      <c r="D40" s="42"/>
      <c r="E40" s="22"/>
      <c r="F40" s="44" t="s">
        <v>96</v>
      </c>
      <c r="G40" s="23"/>
      <c r="H40" s="22"/>
      <c r="I40" s="30"/>
      <c r="J40" s="24"/>
      <c r="K40" s="22"/>
      <c r="L40" s="24"/>
      <c r="M40" s="22"/>
      <c r="N40" s="24"/>
      <c r="O40" s="22"/>
      <c r="P40" s="24"/>
      <c r="Q40" s="22"/>
      <c r="R40" s="24"/>
      <c r="S40" s="22"/>
      <c r="T40" s="24"/>
      <c r="U40" s="22"/>
      <c r="V40" s="25"/>
      <c r="W40" s="1"/>
    </row>
    <row r="41" spans="1:30" ht="60">
      <c r="A41" s="26"/>
      <c r="B41" s="36"/>
      <c r="C41" s="36"/>
      <c r="D41" s="27"/>
      <c r="E41" s="22"/>
      <c r="F41" s="22" t="s">
        <v>97</v>
      </c>
      <c r="G41" s="51" t="s">
        <v>98</v>
      </c>
      <c r="H41" s="22"/>
      <c r="I41" s="52">
        <v>0.85</v>
      </c>
      <c r="J41" s="24">
        <v>19500000</v>
      </c>
      <c r="K41" s="30">
        <v>1</v>
      </c>
      <c r="L41" s="24">
        <v>32200000</v>
      </c>
      <c r="M41" s="30">
        <v>1</v>
      </c>
      <c r="N41" s="24">
        <v>35000000</v>
      </c>
      <c r="O41" s="30">
        <v>1</v>
      </c>
      <c r="P41" s="24">
        <v>35000000</v>
      </c>
      <c r="Q41" s="30">
        <v>1</v>
      </c>
      <c r="R41" s="24">
        <v>35000000</v>
      </c>
      <c r="S41" s="30">
        <v>1</v>
      </c>
      <c r="T41" s="33">
        <f t="shared" si="0"/>
        <v>156700000</v>
      </c>
      <c r="U41" s="22" t="s">
        <v>32</v>
      </c>
      <c r="V41" s="25" t="s">
        <v>99</v>
      </c>
      <c r="W41" s="1"/>
    </row>
    <row r="42" spans="1:30" ht="30">
      <c r="A42" s="26"/>
      <c r="B42" s="22"/>
      <c r="C42" s="36"/>
      <c r="D42" s="27"/>
      <c r="E42" s="22"/>
      <c r="F42" s="22" t="s">
        <v>100</v>
      </c>
      <c r="G42" s="51"/>
      <c r="H42" s="22"/>
      <c r="I42" s="52">
        <v>0.85</v>
      </c>
      <c r="J42" s="24">
        <v>30000000</v>
      </c>
      <c r="K42" s="30">
        <v>1</v>
      </c>
      <c r="L42" s="24">
        <v>54600000</v>
      </c>
      <c r="M42" s="30">
        <v>1</v>
      </c>
      <c r="N42" s="24">
        <v>55000000</v>
      </c>
      <c r="O42" s="30">
        <v>1</v>
      </c>
      <c r="P42" s="24">
        <v>57000000</v>
      </c>
      <c r="Q42" s="30">
        <v>1</v>
      </c>
      <c r="R42" s="24">
        <v>57000000</v>
      </c>
      <c r="S42" s="30">
        <v>1</v>
      </c>
      <c r="T42" s="33">
        <f t="shared" si="0"/>
        <v>253600000</v>
      </c>
      <c r="U42" s="22" t="s">
        <v>32</v>
      </c>
      <c r="V42" s="25" t="s">
        <v>101</v>
      </c>
      <c r="W42" s="1"/>
    </row>
    <row r="43" spans="1:30" ht="45">
      <c r="A43" s="26"/>
      <c r="B43" s="22"/>
      <c r="C43" s="27"/>
      <c r="D43" s="27"/>
      <c r="E43" s="22"/>
      <c r="F43" s="22" t="s">
        <v>102</v>
      </c>
      <c r="G43" s="22"/>
      <c r="H43" s="22"/>
      <c r="I43" s="52">
        <v>0.85</v>
      </c>
      <c r="J43" s="24">
        <v>36000000</v>
      </c>
      <c r="K43" s="30">
        <v>1</v>
      </c>
      <c r="L43" s="24">
        <v>36000000</v>
      </c>
      <c r="M43" s="30">
        <v>1</v>
      </c>
      <c r="N43" s="24">
        <v>38000000</v>
      </c>
      <c r="O43" s="30">
        <v>1</v>
      </c>
      <c r="P43" s="24">
        <v>38000000</v>
      </c>
      <c r="Q43" s="30">
        <v>1</v>
      </c>
      <c r="R43" s="24">
        <v>38000000</v>
      </c>
      <c r="S43" s="30">
        <v>1</v>
      </c>
      <c r="T43" s="33">
        <f t="shared" si="0"/>
        <v>186000000</v>
      </c>
      <c r="U43" s="22" t="s">
        <v>32</v>
      </c>
      <c r="V43" s="25" t="s">
        <v>32</v>
      </c>
      <c r="W43" s="1"/>
    </row>
    <row r="44" spans="1:30" ht="30">
      <c r="A44" s="26"/>
      <c r="B44" s="22"/>
      <c r="C44" s="27"/>
      <c r="D44" s="27"/>
      <c r="E44" s="22"/>
      <c r="F44" s="22" t="s">
        <v>103</v>
      </c>
      <c r="G44" s="22"/>
      <c r="H44" s="22"/>
      <c r="I44" s="52">
        <v>0.85</v>
      </c>
      <c r="J44" s="24">
        <v>44000000</v>
      </c>
      <c r="K44" s="30">
        <v>1</v>
      </c>
      <c r="L44" s="24">
        <v>44000000</v>
      </c>
      <c r="M44" s="30">
        <v>1</v>
      </c>
      <c r="N44" s="24">
        <v>46000000</v>
      </c>
      <c r="O44" s="30">
        <v>1</v>
      </c>
      <c r="P44" s="24">
        <v>48000000</v>
      </c>
      <c r="Q44" s="30">
        <v>1</v>
      </c>
      <c r="R44" s="24">
        <v>48000000</v>
      </c>
      <c r="S44" s="30">
        <v>1</v>
      </c>
      <c r="T44" s="33">
        <f t="shared" si="0"/>
        <v>230000000</v>
      </c>
      <c r="U44" s="22" t="s">
        <v>32</v>
      </c>
      <c r="V44" s="25" t="s">
        <v>32</v>
      </c>
      <c r="W44" s="1"/>
    </row>
    <row r="45" spans="1:30" ht="75">
      <c r="A45" s="26"/>
      <c r="B45" s="53"/>
      <c r="C45" s="54"/>
      <c r="D45" s="54"/>
      <c r="E45" s="22"/>
      <c r="F45" s="22" t="s">
        <v>104</v>
      </c>
      <c r="G45" s="36" t="s">
        <v>105</v>
      </c>
      <c r="H45" s="22"/>
      <c r="I45" s="55">
        <v>0.79830000000000001</v>
      </c>
      <c r="J45" s="24">
        <v>17500000</v>
      </c>
      <c r="K45" s="30">
        <v>1</v>
      </c>
      <c r="L45" s="24">
        <v>18000000</v>
      </c>
      <c r="M45" s="30">
        <v>1</v>
      </c>
      <c r="N45" s="24">
        <v>18250000</v>
      </c>
      <c r="O45" s="30">
        <v>1</v>
      </c>
      <c r="P45" s="24">
        <v>18500000</v>
      </c>
      <c r="Q45" s="30">
        <v>1</v>
      </c>
      <c r="R45" s="24">
        <v>19000000</v>
      </c>
      <c r="S45" s="30">
        <v>1</v>
      </c>
      <c r="T45" s="33">
        <f t="shared" si="0"/>
        <v>91250000</v>
      </c>
      <c r="U45" s="22" t="s">
        <v>32</v>
      </c>
      <c r="V45" s="25" t="s">
        <v>99</v>
      </c>
      <c r="W45" s="1"/>
    </row>
    <row r="46" spans="1:30" ht="45">
      <c r="A46" s="26"/>
      <c r="B46" s="53"/>
      <c r="C46" s="54"/>
      <c r="D46" s="54"/>
      <c r="E46" s="22"/>
      <c r="F46" s="22" t="s">
        <v>106</v>
      </c>
      <c r="G46" s="36"/>
      <c r="H46" s="22"/>
      <c r="I46" s="55">
        <v>0.79830000000000001</v>
      </c>
      <c r="J46" s="24">
        <v>7400600</v>
      </c>
      <c r="K46" s="30">
        <v>1</v>
      </c>
      <c r="L46" s="24">
        <v>7400600</v>
      </c>
      <c r="M46" s="30">
        <v>1</v>
      </c>
      <c r="N46" s="24">
        <v>8000000</v>
      </c>
      <c r="O46" s="30">
        <v>1</v>
      </c>
      <c r="P46" s="24">
        <v>8000000</v>
      </c>
      <c r="Q46" s="30">
        <v>1</v>
      </c>
      <c r="R46" s="24">
        <v>8300000</v>
      </c>
      <c r="S46" s="30">
        <v>1</v>
      </c>
      <c r="T46" s="33">
        <f t="shared" si="0"/>
        <v>39101200</v>
      </c>
      <c r="U46" s="22" t="s">
        <v>32</v>
      </c>
      <c r="V46" s="25" t="s">
        <v>99</v>
      </c>
      <c r="W46" s="1"/>
    </row>
    <row r="47" spans="1:30" ht="60">
      <c r="A47" s="26"/>
      <c r="B47" s="22"/>
      <c r="C47" s="54"/>
      <c r="D47" s="54"/>
      <c r="E47" s="22"/>
      <c r="F47" s="22" t="s">
        <v>107</v>
      </c>
      <c r="G47" s="22"/>
      <c r="H47" s="22"/>
      <c r="I47" s="55">
        <v>0.79830000000000001</v>
      </c>
      <c r="J47" s="24">
        <v>4000000</v>
      </c>
      <c r="K47" s="30">
        <v>1</v>
      </c>
      <c r="L47" s="24">
        <v>4800000</v>
      </c>
      <c r="M47" s="30">
        <v>1</v>
      </c>
      <c r="N47" s="24">
        <v>4800000</v>
      </c>
      <c r="O47" s="30">
        <v>1</v>
      </c>
      <c r="P47" s="24">
        <v>5000000</v>
      </c>
      <c r="Q47" s="30">
        <v>1</v>
      </c>
      <c r="R47" s="24">
        <v>5000000</v>
      </c>
      <c r="S47" s="30">
        <v>1</v>
      </c>
      <c r="T47" s="33">
        <f t="shared" si="0"/>
        <v>23600000</v>
      </c>
      <c r="U47" s="22" t="s">
        <v>32</v>
      </c>
      <c r="V47" s="25" t="s">
        <v>99</v>
      </c>
      <c r="W47" s="1"/>
    </row>
    <row r="48" spans="1:30" ht="45">
      <c r="A48" s="26"/>
      <c r="B48" s="22"/>
      <c r="C48" s="54"/>
      <c r="D48" s="54"/>
      <c r="E48" s="22"/>
      <c r="F48" s="22" t="s">
        <v>108</v>
      </c>
      <c r="G48" s="22"/>
      <c r="H48" s="22"/>
      <c r="I48" s="55">
        <v>0.79830000000000001</v>
      </c>
      <c r="J48" s="24">
        <v>6550000</v>
      </c>
      <c r="K48" s="30">
        <v>1</v>
      </c>
      <c r="L48" s="24">
        <v>6550000</v>
      </c>
      <c r="M48" s="30">
        <v>1</v>
      </c>
      <c r="N48" s="24">
        <v>7000000</v>
      </c>
      <c r="O48" s="30">
        <v>1</v>
      </c>
      <c r="P48" s="24">
        <v>7000000</v>
      </c>
      <c r="Q48" s="30">
        <v>1</v>
      </c>
      <c r="R48" s="24">
        <v>7000000</v>
      </c>
      <c r="S48" s="30">
        <v>1</v>
      </c>
      <c r="T48" s="33">
        <f t="shared" si="0"/>
        <v>34100000</v>
      </c>
      <c r="U48" s="22" t="s">
        <v>32</v>
      </c>
      <c r="V48" s="25" t="s">
        <v>99</v>
      </c>
      <c r="W48" s="1"/>
    </row>
    <row r="49" spans="1:23" ht="45">
      <c r="A49" s="26"/>
      <c r="B49" s="22"/>
      <c r="C49" s="56"/>
      <c r="D49" s="27"/>
      <c r="E49" s="22"/>
      <c r="F49" s="22" t="s">
        <v>109</v>
      </c>
      <c r="G49" s="22"/>
      <c r="H49" s="22"/>
      <c r="I49" s="55">
        <v>0.79830000000000001</v>
      </c>
      <c r="J49" s="24">
        <v>3600000</v>
      </c>
      <c r="K49" s="30">
        <v>1</v>
      </c>
      <c r="L49" s="24">
        <v>3600000</v>
      </c>
      <c r="M49" s="30">
        <v>1</v>
      </c>
      <c r="N49" s="24">
        <v>3900000</v>
      </c>
      <c r="O49" s="30">
        <v>1</v>
      </c>
      <c r="P49" s="24">
        <v>3900000</v>
      </c>
      <c r="Q49" s="30">
        <v>1</v>
      </c>
      <c r="R49" s="24">
        <v>4000000</v>
      </c>
      <c r="S49" s="30">
        <v>1</v>
      </c>
      <c r="T49" s="33">
        <f t="shared" si="0"/>
        <v>19000000</v>
      </c>
      <c r="U49" s="22" t="s">
        <v>32</v>
      </c>
      <c r="V49" s="25" t="s">
        <v>99</v>
      </c>
      <c r="W49" s="1"/>
    </row>
    <row r="50" spans="1:23" ht="45">
      <c r="A50" s="26"/>
      <c r="B50" s="22"/>
      <c r="C50" s="27"/>
      <c r="D50" s="27"/>
      <c r="E50" s="22"/>
      <c r="F50" s="22" t="s">
        <v>110</v>
      </c>
      <c r="G50" s="22"/>
      <c r="H50" s="22"/>
      <c r="I50" s="55">
        <v>0.79830000000000001</v>
      </c>
      <c r="J50" s="24">
        <v>15017500</v>
      </c>
      <c r="K50" s="30">
        <v>1</v>
      </c>
      <c r="L50" s="24">
        <v>15017500</v>
      </c>
      <c r="M50" s="30">
        <v>1</v>
      </c>
      <c r="N50" s="24">
        <v>18000000</v>
      </c>
      <c r="O50" s="30">
        <v>1</v>
      </c>
      <c r="P50" s="24">
        <v>18000000</v>
      </c>
      <c r="Q50" s="30">
        <v>1</v>
      </c>
      <c r="R50" s="24">
        <v>18000000</v>
      </c>
      <c r="S50" s="30">
        <v>1</v>
      </c>
      <c r="T50" s="33">
        <f t="shared" si="0"/>
        <v>84035000</v>
      </c>
      <c r="U50" s="22" t="s">
        <v>32</v>
      </c>
      <c r="V50" s="25" t="s">
        <v>99</v>
      </c>
      <c r="W50" s="1"/>
    </row>
    <row r="51" spans="1:23" ht="30">
      <c r="A51" s="26"/>
      <c r="B51" s="22"/>
      <c r="C51" s="27"/>
      <c r="D51" s="27"/>
      <c r="E51" s="22"/>
      <c r="F51" s="22" t="s">
        <v>111</v>
      </c>
      <c r="G51" s="22"/>
      <c r="H51" s="22"/>
      <c r="I51" s="55">
        <v>0.79830000000000001</v>
      </c>
      <c r="J51" s="24">
        <v>5440000</v>
      </c>
      <c r="K51" s="30">
        <v>1</v>
      </c>
      <c r="L51" s="24">
        <v>5440000</v>
      </c>
      <c r="M51" s="30">
        <v>1</v>
      </c>
      <c r="N51" s="24">
        <v>7000000</v>
      </c>
      <c r="O51" s="30">
        <v>1</v>
      </c>
      <c r="P51" s="24">
        <v>7000000</v>
      </c>
      <c r="Q51" s="30">
        <v>1</v>
      </c>
      <c r="R51" s="24">
        <v>7000000</v>
      </c>
      <c r="S51" s="30">
        <v>1</v>
      </c>
      <c r="T51" s="33">
        <f t="shared" si="0"/>
        <v>31880000</v>
      </c>
      <c r="U51" s="22" t="s">
        <v>32</v>
      </c>
      <c r="V51" s="25" t="s">
        <v>32</v>
      </c>
      <c r="W51" s="1"/>
    </row>
    <row r="52" spans="1:23" ht="45">
      <c r="A52" s="26"/>
      <c r="B52" s="57"/>
      <c r="C52" s="27"/>
      <c r="D52" s="27"/>
      <c r="E52" s="22"/>
      <c r="F52" s="23" t="s">
        <v>112</v>
      </c>
      <c r="G52" s="23"/>
      <c r="H52" s="22"/>
      <c r="I52" s="22"/>
      <c r="J52" s="24"/>
      <c r="K52" s="22"/>
      <c r="L52" s="24"/>
      <c r="M52" s="22"/>
      <c r="N52" s="24"/>
      <c r="O52" s="22"/>
      <c r="P52" s="24"/>
      <c r="Q52" s="22"/>
      <c r="R52" s="24"/>
      <c r="S52" s="22"/>
      <c r="T52" s="24"/>
      <c r="U52" s="22"/>
      <c r="V52" s="25"/>
      <c r="W52" s="1"/>
    </row>
    <row r="53" spans="1:23" ht="60">
      <c r="A53" s="26"/>
      <c r="B53" s="57"/>
      <c r="C53" s="27"/>
      <c r="D53" s="27"/>
      <c r="E53" s="22"/>
      <c r="F53" s="22" t="s">
        <v>113</v>
      </c>
      <c r="G53" s="42" t="s">
        <v>114</v>
      </c>
      <c r="H53" s="22"/>
      <c r="I53" s="55">
        <v>0.97860000000000003</v>
      </c>
      <c r="J53" s="24">
        <v>50000000</v>
      </c>
      <c r="K53" s="30">
        <v>1</v>
      </c>
      <c r="L53" s="24">
        <v>75000000</v>
      </c>
      <c r="M53" s="30">
        <v>1</v>
      </c>
      <c r="N53" s="24">
        <v>100000000</v>
      </c>
      <c r="O53" s="30">
        <v>1</v>
      </c>
      <c r="P53" s="24">
        <v>100000000</v>
      </c>
      <c r="Q53" s="30">
        <v>1</v>
      </c>
      <c r="R53" s="24">
        <v>100000000</v>
      </c>
      <c r="S53" s="30">
        <v>1</v>
      </c>
      <c r="T53" s="33">
        <f t="shared" si="0"/>
        <v>425000000</v>
      </c>
      <c r="U53" s="22" t="s">
        <v>32</v>
      </c>
      <c r="V53" s="25" t="s">
        <v>99</v>
      </c>
      <c r="W53" s="1"/>
    </row>
    <row r="54" spans="1:23" ht="60">
      <c r="A54" s="26"/>
      <c r="B54" s="28"/>
      <c r="C54" s="27"/>
      <c r="D54" s="27"/>
      <c r="E54" s="22"/>
      <c r="F54" s="22" t="s">
        <v>115</v>
      </c>
      <c r="G54" s="42" t="s">
        <v>114</v>
      </c>
      <c r="H54" s="22"/>
      <c r="I54" s="55">
        <v>0.73560000000000003</v>
      </c>
      <c r="J54" s="24">
        <v>400000000</v>
      </c>
      <c r="K54" s="30">
        <v>0.95</v>
      </c>
      <c r="L54" s="24">
        <v>650000000</v>
      </c>
      <c r="M54" s="30">
        <v>0.99</v>
      </c>
      <c r="N54" s="24">
        <v>200000000</v>
      </c>
      <c r="O54" s="30">
        <v>0.99</v>
      </c>
      <c r="P54" s="24">
        <v>200000000</v>
      </c>
      <c r="Q54" s="30">
        <v>0.99</v>
      </c>
      <c r="R54" s="24">
        <v>200000000</v>
      </c>
      <c r="S54" s="30">
        <v>0.99</v>
      </c>
      <c r="T54" s="33">
        <f t="shared" si="0"/>
        <v>1650000000</v>
      </c>
      <c r="U54" s="22" t="s">
        <v>32</v>
      </c>
      <c r="V54" s="25" t="s">
        <v>99</v>
      </c>
      <c r="W54" s="1"/>
    </row>
    <row r="55" spans="1:23" ht="60">
      <c r="A55" s="26"/>
      <c r="B55" s="22"/>
      <c r="C55" s="58"/>
      <c r="D55" s="54"/>
      <c r="E55" s="22"/>
      <c r="F55" s="22" t="s">
        <v>116</v>
      </c>
      <c r="G55" s="42" t="s">
        <v>117</v>
      </c>
      <c r="H55" s="22"/>
      <c r="I55" s="55">
        <v>0.73560000000000003</v>
      </c>
      <c r="J55" s="24">
        <v>6000000</v>
      </c>
      <c r="K55" s="30">
        <v>0.95</v>
      </c>
      <c r="L55" s="24">
        <v>6000000</v>
      </c>
      <c r="M55" s="30">
        <v>0.99</v>
      </c>
      <c r="N55" s="24">
        <v>8000000</v>
      </c>
      <c r="O55" s="30">
        <v>0.99</v>
      </c>
      <c r="P55" s="24">
        <v>8000000</v>
      </c>
      <c r="Q55" s="30">
        <v>0.99</v>
      </c>
      <c r="R55" s="24">
        <v>10000000</v>
      </c>
      <c r="S55" s="30">
        <v>0.99</v>
      </c>
      <c r="T55" s="33">
        <f t="shared" si="0"/>
        <v>38000000</v>
      </c>
      <c r="U55" s="22" t="s">
        <v>32</v>
      </c>
      <c r="V55" s="25" t="s">
        <v>32</v>
      </c>
      <c r="W55" s="1"/>
    </row>
    <row r="56" spans="1:23" ht="60">
      <c r="A56" s="26"/>
      <c r="B56" s="22"/>
      <c r="C56" s="58"/>
      <c r="D56" s="54"/>
      <c r="E56" s="22"/>
      <c r="F56" s="22" t="s">
        <v>118</v>
      </c>
      <c r="G56" s="42" t="s">
        <v>117</v>
      </c>
      <c r="H56" s="22"/>
      <c r="I56" s="55">
        <v>0.73560000000000003</v>
      </c>
      <c r="J56" s="24">
        <f>11838000+200000000</f>
        <v>211838000</v>
      </c>
      <c r="K56" s="30">
        <v>0.95</v>
      </c>
      <c r="L56" s="24">
        <v>11838000</v>
      </c>
      <c r="M56" s="30">
        <v>0.99</v>
      </c>
      <c r="N56" s="24">
        <v>12000000</v>
      </c>
      <c r="O56" s="30">
        <v>0.99</v>
      </c>
      <c r="P56" s="24">
        <v>13000000</v>
      </c>
      <c r="Q56" s="30">
        <v>0.99</v>
      </c>
      <c r="R56" s="24">
        <v>13500000</v>
      </c>
      <c r="S56" s="30">
        <v>0.99</v>
      </c>
      <c r="T56" s="33">
        <f t="shared" si="0"/>
        <v>262176000</v>
      </c>
      <c r="U56" s="22" t="s">
        <v>32</v>
      </c>
      <c r="V56" s="25" t="s">
        <v>99</v>
      </c>
      <c r="W56" s="1"/>
    </row>
    <row r="57" spans="1:23" ht="45">
      <c r="A57" s="26"/>
      <c r="B57" s="22"/>
      <c r="C57" s="58"/>
      <c r="D57" s="54"/>
      <c r="E57" s="22"/>
      <c r="F57" s="22" t="s">
        <v>119</v>
      </c>
      <c r="G57" s="42" t="s">
        <v>120</v>
      </c>
      <c r="H57" s="22"/>
      <c r="I57" s="30">
        <v>0.8</v>
      </c>
      <c r="J57" s="24">
        <v>33020000</v>
      </c>
      <c r="K57" s="30">
        <v>0.78</v>
      </c>
      <c r="L57" s="24">
        <v>33020000</v>
      </c>
      <c r="M57" s="30">
        <v>0.8</v>
      </c>
      <c r="N57" s="24">
        <v>35000000</v>
      </c>
      <c r="O57" s="30">
        <v>0.82</v>
      </c>
      <c r="P57" s="24">
        <v>35000000</v>
      </c>
      <c r="Q57" s="30">
        <v>0.84</v>
      </c>
      <c r="R57" s="24">
        <v>35000000</v>
      </c>
      <c r="S57" s="30">
        <v>0.85</v>
      </c>
      <c r="T57" s="33">
        <f t="shared" si="0"/>
        <v>171040000</v>
      </c>
      <c r="U57" s="22" t="s">
        <v>32</v>
      </c>
      <c r="V57" s="25" t="s">
        <v>99</v>
      </c>
      <c r="W57" s="1"/>
    </row>
    <row r="58" spans="1:23" ht="60">
      <c r="A58" s="26"/>
      <c r="B58" s="59"/>
      <c r="C58" s="27"/>
      <c r="D58" s="27"/>
      <c r="E58" s="22"/>
      <c r="F58" s="22" t="s">
        <v>121</v>
      </c>
      <c r="G58" s="42" t="s">
        <v>117</v>
      </c>
      <c r="H58" s="22"/>
      <c r="I58" s="55">
        <v>0.73560000000000003</v>
      </c>
      <c r="J58" s="24">
        <v>8800000</v>
      </c>
      <c r="K58" s="30">
        <v>0.95</v>
      </c>
      <c r="L58" s="24">
        <v>8800000</v>
      </c>
      <c r="M58" s="30">
        <v>0.99</v>
      </c>
      <c r="N58" s="24">
        <v>9000000</v>
      </c>
      <c r="O58" s="30">
        <v>0.99</v>
      </c>
      <c r="P58" s="24">
        <v>9000000</v>
      </c>
      <c r="Q58" s="30">
        <v>0.99</v>
      </c>
      <c r="R58" s="24">
        <v>9000000</v>
      </c>
      <c r="S58" s="30">
        <v>0.99</v>
      </c>
      <c r="T58" s="33">
        <f t="shared" si="0"/>
        <v>44600000</v>
      </c>
      <c r="U58" s="22" t="s">
        <v>32</v>
      </c>
      <c r="V58" s="25" t="s">
        <v>99</v>
      </c>
      <c r="W58" s="1"/>
    </row>
    <row r="59" spans="1:23" ht="60">
      <c r="A59" s="26"/>
      <c r="B59" s="22"/>
      <c r="C59" s="56"/>
      <c r="D59" s="27"/>
      <c r="E59" s="22"/>
      <c r="F59" s="23" t="s">
        <v>122</v>
      </c>
      <c r="G59" s="23" t="s">
        <v>123</v>
      </c>
      <c r="H59" s="23"/>
      <c r="I59" s="22"/>
      <c r="J59" s="24"/>
      <c r="K59" s="22"/>
      <c r="L59" s="24"/>
      <c r="M59" s="22"/>
      <c r="N59" s="24"/>
      <c r="O59" s="22"/>
      <c r="P59" s="24"/>
      <c r="Q59" s="22"/>
      <c r="R59" s="24"/>
      <c r="S59" s="22"/>
      <c r="T59" s="24"/>
      <c r="U59" s="22"/>
      <c r="V59" s="25"/>
      <c r="W59" s="1"/>
    </row>
    <row r="60" spans="1:23" ht="60">
      <c r="A60" s="26"/>
      <c r="B60" s="22"/>
      <c r="C60" s="56"/>
      <c r="D60" s="27"/>
      <c r="E60" s="22"/>
      <c r="F60" s="23" t="s">
        <v>124</v>
      </c>
      <c r="G60" s="23" t="s">
        <v>125</v>
      </c>
      <c r="H60" s="23"/>
      <c r="I60" s="22"/>
      <c r="J60" s="24"/>
      <c r="K60" s="22"/>
      <c r="L60" s="24"/>
      <c r="M60" s="22"/>
      <c r="N60" s="24"/>
      <c r="O60" s="22"/>
      <c r="P60" s="24"/>
      <c r="Q60" s="22"/>
      <c r="R60" s="24"/>
      <c r="S60" s="22"/>
      <c r="T60" s="24"/>
      <c r="U60" s="22"/>
      <c r="V60" s="25"/>
      <c r="W60" s="1"/>
    </row>
    <row r="61" spans="1:23" ht="180">
      <c r="A61" s="26"/>
      <c r="B61" s="22"/>
      <c r="C61" s="56"/>
      <c r="D61" s="27"/>
      <c r="E61" s="22"/>
      <c r="F61" s="22" t="s">
        <v>126</v>
      </c>
      <c r="G61" s="22" t="s">
        <v>127</v>
      </c>
      <c r="H61" s="23"/>
      <c r="I61" s="22" t="s">
        <v>128</v>
      </c>
      <c r="J61" s="24">
        <v>25000000</v>
      </c>
      <c r="K61" s="22" t="s">
        <v>129</v>
      </c>
      <c r="L61" s="24">
        <v>20000000</v>
      </c>
      <c r="M61" s="22" t="s">
        <v>129</v>
      </c>
      <c r="N61" s="24">
        <v>20000000</v>
      </c>
      <c r="O61" s="22" t="s">
        <v>129</v>
      </c>
      <c r="P61" s="24">
        <v>20000000</v>
      </c>
      <c r="Q61" s="22" t="s">
        <v>129</v>
      </c>
      <c r="R61" s="24">
        <v>25000000</v>
      </c>
      <c r="S61" s="22"/>
      <c r="T61" s="24"/>
      <c r="U61" s="22" t="s">
        <v>32</v>
      </c>
      <c r="V61" s="25" t="s">
        <v>32</v>
      </c>
      <c r="W61" s="1"/>
    </row>
    <row r="62" spans="1:23" ht="60">
      <c r="A62" s="26"/>
      <c r="B62" s="28" t="s">
        <v>130</v>
      </c>
      <c r="C62" s="54"/>
      <c r="D62" s="27"/>
      <c r="E62" s="22"/>
      <c r="F62" s="22" t="s">
        <v>131</v>
      </c>
      <c r="G62" s="22" t="s">
        <v>132</v>
      </c>
      <c r="H62" s="23"/>
      <c r="I62" s="22" t="s">
        <v>133</v>
      </c>
      <c r="J62" s="24">
        <v>15000000</v>
      </c>
      <c r="K62" s="22" t="s">
        <v>134</v>
      </c>
      <c r="L62" s="24">
        <v>15000000</v>
      </c>
      <c r="M62" s="22" t="s">
        <v>135</v>
      </c>
      <c r="N62" s="24">
        <v>15000000</v>
      </c>
      <c r="O62" s="22" t="s">
        <v>135</v>
      </c>
      <c r="P62" s="24">
        <v>15000000</v>
      </c>
      <c r="Q62" s="22" t="s">
        <v>135</v>
      </c>
      <c r="R62" s="24">
        <v>15000000</v>
      </c>
      <c r="S62" s="22"/>
      <c r="T62" s="24"/>
      <c r="U62" s="22" t="s">
        <v>32</v>
      </c>
      <c r="V62" s="25" t="s">
        <v>136</v>
      </c>
      <c r="W62" s="1"/>
    </row>
    <row r="63" spans="1:23" ht="195">
      <c r="A63" s="26"/>
      <c r="B63" s="22"/>
      <c r="C63" s="54"/>
      <c r="D63" s="27"/>
      <c r="E63" s="22"/>
      <c r="F63" s="23" t="s">
        <v>137</v>
      </c>
      <c r="G63" s="23" t="s">
        <v>138</v>
      </c>
      <c r="H63" s="23"/>
      <c r="I63" s="22"/>
      <c r="J63" s="24"/>
      <c r="K63" s="22"/>
      <c r="L63" s="24"/>
      <c r="M63" s="22"/>
      <c r="N63" s="24"/>
      <c r="O63" s="22"/>
      <c r="P63" s="24"/>
      <c r="Q63" s="22"/>
      <c r="R63" s="24"/>
      <c r="S63" s="22"/>
      <c r="T63" s="24"/>
      <c r="U63" s="22"/>
      <c r="V63" s="25"/>
      <c r="W63" s="1"/>
    </row>
    <row r="64" spans="1:23" ht="60">
      <c r="A64" s="26"/>
      <c r="B64" s="22"/>
      <c r="C64" s="56"/>
      <c r="D64" s="27"/>
      <c r="E64" s="22"/>
      <c r="F64" s="23" t="s">
        <v>139</v>
      </c>
      <c r="G64" s="23" t="s">
        <v>140</v>
      </c>
      <c r="H64" s="23"/>
      <c r="I64" s="22"/>
      <c r="J64" s="24"/>
      <c r="K64" s="22"/>
      <c r="L64" s="24"/>
      <c r="M64" s="22"/>
      <c r="N64" s="24"/>
      <c r="O64" s="22"/>
      <c r="P64" s="24"/>
      <c r="Q64" s="22"/>
      <c r="R64" s="24"/>
      <c r="S64" s="22"/>
      <c r="T64" s="24"/>
      <c r="U64" s="22"/>
      <c r="V64" s="25"/>
      <c r="W64" s="1"/>
    </row>
    <row r="65" spans="1:23" ht="150">
      <c r="A65" s="26"/>
      <c r="B65" s="22"/>
      <c r="C65" s="56"/>
      <c r="D65" s="27"/>
      <c r="E65" s="22"/>
      <c r="F65" s="22" t="s">
        <v>141</v>
      </c>
      <c r="G65" s="22" t="s">
        <v>142</v>
      </c>
      <c r="H65" s="23"/>
      <c r="I65" s="22" t="s">
        <v>143</v>
      </c>
      <c r="J65" s="24">
        <v>30000000</v>
      </c>
      <c r="K65" s="22" t="s">
        <v>143</v>
      </c>
      <c r="L65" s="24">
        <v>30000000</v>
      </c>
      <c r="M65" s="22" t="s">
        <v>143</v>
      </c>
      <c r="N65" s="24">
        <v>30000000</v>
      </c>
      <c r="O65" s="22" t="s">
        <v>143</v>
      </c>
      <c r="P65" s="24">
        <v>40000000</v>
      </c>
      <c r="Q65" s="22" t="s">
        <v>143</v>
      </c>
      <c r="R65" s="24">
        <v>40000000</v>
      </c>
      <c r="S65" s="22"/>
      <c r="T65" s="24"/>
      <c r="U65" s="22" t="s">
        <v>32</v>
      </c>
      <c r="V65" s="25" t="s">
        <v>136</v>
      </c>
      <c r="W65" s="1"/>
    </row>
    <row r="66" spans="1:23" ht="45">
      <c r="A66" s="26"/>
      <c r="B66" s="22"/>
      <c r="C66" s="56"/>
      <c r="D66" s="27"/>
      <c r="E66" s="22"/>
      <c r="F66" s="60" t="s">
        <v>144</v>
      </c>
      <c r="G66" s="22"/>
      <c r="H66" s="23"/>
      <c r="I66" s="22"/>
      <c r="J66" s="24"/>
      <c r="K66" s="22"/>
      <c r="L66" s="24"/>
      <c r="M66" s="22"/>
      <c r="N66" s="24"/>
      <c r="O66" s="22"/>
      <c r="P66" s="24"/>
      <c r="Q66" s="22"/>
      <c r="R66" s="24"/>
      <c r="S66" s="22"/>
      <c r="T66" s="24"/>
      <c r="U66" s="22"/>
      <c r="V66" s="25"/>
      <c r="W66" s="1"/>
    </row>
    <row r="67" spans="1:23" ht="75">
      <c r="A67" s="26"/>
      <c r="B67" s="22"/>
      <c r="C67" s="56"/>
      <c r="D67" s="27"/>
      <c r="E67" s="22"/>
      <c r="F67" s="42" t="s">
        <v>145</v>
      </c>
      <c r="G67" s="43" t="s">
        <v>146</v>
      </c>
      <c r="H67" s="23"/>
      <c r="I67" s="29" t="s">
        <v>30</v>
      </c>
      <c r="J67" s="24">
        <v>0</v>
      </c>
      <c r="K67" s="22" t="s">
        <v>147</v>
      </c>
      <c r="L67" s="24">
        <v>10000000</v>
      </c>
      <c r="M67" s="30">
        <v>0.3</v>
      </c>
      <c r="N67" s="24">
        <v>10000000</v>
      </c>
      <c r="O67" s="30">
        <v>0.7</v>
      </c>
      <c r="P67" s="24">
        <v>10000000</v>
      </c>
      <c r="Q67" s="30">
        <v>0.75</v>
      </c>
      <c r="R67" s="24">
        <v>10000000</v>
      </c>
      <c r="S67" s="30">
        <v>0.75</v>
      </c>
      <c r="T67" s="33">
        <f>J67+L67+N67+P67+R67</f>
        <v>40000000</v>
      </c>
      <c r="U67" s="22" t="s">
        <v>32</v>
      </c>
      <c r="V67" s="25" t="s">
        <v>99</v>
      </c>
      <c r="W67" s="1"/>
    </row>
    <row r="68" spans="1:23" ht="75">
      <c r="A68" s="26"/>
      <c r="B68" s="22"/>
      <c r="C68" s="56"/>
      <c r="D68" s="27"/>
      <c r="E68" s="22"/>
      <c r="F68" s="42" t="s">
        <v>148</v>
      </c>
      <c r="G68" s="42" t="s">
        <v>149</v>
      </c>
      <c r="H68" s="23"/>
      <c r="I68" s="29"/>
      <c r="J68" s="32"/>
      <c r="K68" s="30">
        <v>0.75</v>
      </c>
      <c r="L68" s="24">
        <v>15000000</v>
      </c>
      <c r="M68" s="30">
        <v>0.3</v>
      </c>
      <c r="N68" s="24">
        <v>5000000</v>
      </c>
      <c r="O68" s="30">
        <v>0.7</v>
      </c>
      <c r="P68" s="24">
        <v>5000000</v>
      </c>
      <c r="Q68" s="30">
        <v>0.75</v>
      </c>
      <c r="R68" s="24">
        <v>5000000</v>
      </c>
      <c r="S68" s="30">
        <v>0.75</v>
      </c>
      <c r="T68" s="33">
        <f>J68+L68+N68+P68+R68</f>
        <v>30000000</v>
      </c>
      <c r="U68" s="22" t="s">
        <v>32</v>
      </c>
      <c r="V68" s="25" t="s">
        <v>99</v>
      </c>
      <c r="W68" s="1"/>
    </row>
    <row r="69" spans="1:23" ht="30">
      <c r="A69" s="26"/>
      <c r="B69" s="42"/>
      <c r="C69" s="27"/>
      <c r="D69" s="27"/>
      <c r="E69" s="22"/>
      <c r="F69" s="44" t="s">
        <v>150</v>
      </c>
      <c r="G69" s="28"/>
      <c r="H69" s="23"/>
      <c r="I69" s="29"/>
      <c r="J69" s="29"/>
      <c r="K69" s="30"/>
      <c r="L69" s="24"/>
      <c r="M69" s="35"/>
      <c r="N69" s="24"/>
      <c r="O69" s="35"/>
      <c r="P69" s="24"/>
      <c r="Q69" s="31"/>
      <c r="R69" s="24"/>
      <c r="S69" s="31"/>
      <c r="T69" s="29"/>
      <c r="U69" s="22"/>
      <c r="V69" s="25"/>
      <c r="W69" s="1"/>
    </row>
    <row r="70" spans="1:23" ht="45">
      <c r="A70" s="26"/>
      <c r="B70" s="42"/>
      <c r="C70" s="27"/>
      <c r="D70" s="27"/>
      <c r="E70" s="22"/>
      <c r="F70" s="42" t="s">
        <v>151</v>
      </c>
      <c r="G70" s="42" t="s">
        <v>152</v>
      </c>
      <c r="H70" s="23"/>
      <c r="I70" s="31" t="s">
        <v>30</v>
      </c>
      <c r="J70" s="32">
        <v>0</v>
      </c>
      <c r="K70" s="30">
        <v>0.65</v>
      </c>
      <c r="L70" s="32">
        <v>10000000</v>
      </c>
      <c r="M70" s="35">
        <v>0.75</v>
      </c>
      <c r="N70" s="32">
        <v>10000000</v>
      </c>
      <c r="O70" s="35">
        <v>0.9</v>
      </c>
      <c r="P70" s="32">
        <v>10000000</v>
      </c>
      <c r="Q70" s="31">
        <v>1</v>
      </c>
      <c r="R70" s="32">
        <v>10000000</v>
      </c>
      <c r="S70" s="31">
        <v>1</v>
      </c>
      <c r="T70" s="33">
        <f>J70+L70+N70+P70+R70</f>
        <v>40000000</v>
      </c>
      <c r="U70" s="22" t="s">
        <v>153</v>
      </c>
      <c r="V70" s="25" t="s">
        <v>99</v>
      </c>
      <c r="W70" s="1"/>
    </row>
    <row r="71" spans="1:23" ht="60">
      <c r="A71" s="26"/>
      <c r="B71" s="42"/>
      <c r="C71" s="27"/>
      <c r="D71" s="27"/>
      <c r="E71" s="22"/>
      <c r="F71" s="42" t="s">
        <v>154</v>
      </c>
      <c r="G71" s="42" t="s">
        <v>155</v>
      </c>
      <c r="H71" s="23"/>
      <c r="I71" s="31" t="s">
        <v>30</v>
      </c>
      <c r="J71" s="32">
        <v>0</v>
      </c>
      <c r="K71" s="45">
        <v>0.8</v>
      </c>
      <c r="L71" s="32">
        <v>100000000</v>
      </c>
      <c r="M71" s="45">
        <v>0.85</v>
      </c>
      <c r="N71" s="32">
        <v>100000000</v>
      </c>
      <c r="O71" s="45">
        <v>0.9</v>
      </c>
      <c r="P71" s="32">
        <v>100000000</v>
      </c>
      <c r="Q71" s="31">
        <v>1</v>
      </c>
      <c r="R71" s="32">
        <v>100000000</v>
      </c>
      <c r="S71" s="31">
        <v>1</v>
      </c>
      <c r="T71" s="33">
        <f>J71+L71+N71+P71+R71</f>
        <v>400000000</v>
      </c>
      <c r="U71" s="22" t="s">
        <v>156</v>
      </c>
      <c r="V71" s="25" t="s">
        <v>99</v>
      </c>
      <c r="W71" s="1"/>
    </row>
    <row r="72" spans="1:23" ht="75">
      <c r="A72" s="26"/>
      <c r="B72" s="42"/>
      <c r="C72" s="27"/>
      <c r="D72" s="27"/>
      <c r="E72" s="22"/>
      <c r="F72" s="42" t="s">
        <v>157</v>
      </c>
      <c r="G72" s="42" t="s">
        <v>158</v>
      </c>
      <c r="H72" s="23"/>
      <c r="I72" s="31" t="s">
        <v>30</v>
      </c>
      <c r="J72" s="32">
        <v>0</v>
      </c>
      <c r="K72" s="45">
        <v>0.8</v>
      </c>
      <c r="L72" s="32">
        <v>70000000</v>
      </c>
      <c r="M72" s="31" t="s">
        <v>30</v>
      </c>
      <c r="N72" s="32">
        <v>0</v>
      </c>
      <c r="O72" s="31">
        <v>1</v>
      </c>
      <c r="P72" s="32">
        <v>80000000</v>
      </c>
      <c r="Q72" s="31" t="s">
        <v>30</v>
      </c>
      <c r="R72" s="32">
        <v>0</v>
      </c>
      <c r="S72" s="31">
        <v>1</v>
      </c>
      <c r="T72" s="33">
        <f>J72+L72+N72+P72+R72</f>
        <v>150000000</v>
      </c>
      <c r="U72" s="22" t="s">
        <v>156</v>
      </c>
      <c r="V72" s="25" t="s">
        <v>99</v>
      </c>
      <c r="W72" s="1"/>
    </row>
    <row r="73" spans="1:23" ht="60">
      <c r="A73" s="26"/>
      <c r="B73" s="42"/>
      <c r="C73" s="27"/>
      <c r="D73" s="27"/>
      <c r="E73" s="22"/>
      <c r="F73" s="42" t="s">
        <v>159</v>
      </c>
      <c r="G73" s="42" t="s">
        <v>160</v>
      </c>
      <c r="H73" s="23"/>
      <c r="I73" s="31" t="s">
        <v>30</v>
      </c>
      <c r="J73" s="32">
        <v>0</v>
      </c>
      <c r="K73" s="45">
        <v>0.33</v>
      </c>
      <c r="L73" s="32">
        <v>15000000</v>
      </c>
      <c r="M73" s="45">
        <v>0.5</v>
      </c>
      <c r="N73" s="32">
        <v>30000000</v>
      </c>
      <c r="O73" s="45">
        <v>0.7</v>
      </c>
      <c r="P73" s="32">
        <v>30000000</v>
      </c>
      <c r="Q73" s="31">
        <v>1</v>
      </c>
      <c r="R73" s="32">
        <v>30000000</v>
      </c>
      <c r="S73" s="31">
        <v>1</v>
      </c>
      <c r="T73" s="33">
        <f>J73+L73+N73+P73+R73</f>
        <v>105000000</v>
      </c>
      <c r="U73" s="22" t="s">
        <v>156</v>
      </c>
      <c r="V73" s="25" t="s">
        <v>99</v>
      </c>
      <c r="W73" s="1"/>
    </row>
    <row r="74" spans="1:23" ht="30">
      <c r="A74" s="26"/>
      <c r="B74" s="42"/>
      <c r="C74" s="27"/>
      <c r="D74" s="27"/>
      <c r="E74" s="22"/>
      <c r="F74" s="44" t="s">
        <v>161</v>
      </c>
      <c r="G74" s="42"/>
      <c r="H74" s="23"/>
      <c r="I74" s="31"/>
      <c r="J74" s="32"/>
      <c r="K74" s="30"/>
      <c r="L74" s="32"/>
      <c r="M74" s="35"/>
      <c r="N74" s="32"/>
      <c r="O74" s="35"/>
      <c r="P74" s="32"/>
      <c r="Q74" s="31"/>
      <c r="R74" s="32"/>
      <c r="S74" s="31"/>
      <c r="T74" s="29"/>
      <c r="U74" s="22"/>
      <c r="V74" s="25"/>
      <c r="W74" s="1"/>
    </row>
    <row r="75" spans="1:23" ht="60">
      <c r="A75" s="26"/>
      <c r="B75" s="42"/>
      <c r="C75" s="27"/>
      <c r="D75" s="27"/>
      <c r="E75" s="22"/>
      <c r="F75" s="42" t="s">
        <v>162</v>
      </c>
      <c r="G75" s="43" t="s">
        <v>163</v>
      </c>
      <c r="H75" s="23"/>
      <c r="I75" s="31" t="s">
        <v>30</v>
      </c>
      <c r="J75" s="32">
        <v>0</v>
      </c>
      <c r="K75" s="45" t="s">
        <v>164</v>
      </c>
      <c r="L75" s="32">
        <v>15000000</v>
      </c>
      <c r="M75" s="45" t="s">
        <v>165</v>
      </c>
      <c r="N75" s="32">
        <v>15000000</v>
      </c>
      <c r="O75" s="45" t="s">
        <v>166</v>
      </c>
      <c r="P75" s="32">
        <v>20000000</v>
      </c>
      <c r="Q75" s="30" t="s">
        <v>167</v>
      </c>
      <c r="R75" s="32">
        <v>20000000</v>
      </c>
      <c r="S75" s="30" t="s">
        <v>167</v>
      </c>
      <c r="T75" s="33">
        <f>J75+L75+N75+P75+R75</f>
        <v>70000000</v>
      </c>
      <c r="U75" s="22" t="s">
        <v>31</v>
      </c>
      <c r="V75" s="25" t="s">
        <v>32</v>
      </c>
      <c r="W75" s="1"/>
    </row>
    <row r="76" spans="1:23" ht="60">
      <c r="A76" s="26"/>
      <c r="B76" s="42"/>
      <c r="C76" s="27"/>
      <c r="D76" s="27"/>
      <c r="E76" s="22"/>
      <c r="F76" s="42" t="s">
        <v>168</v>
      </c>
      <c r="G76" s="43" t="s">
        <v>169</v>
      </c>
      <c r="H76" s="23"/>
      <c r="I76" s="31">
        <f>2/12</f>
        <v>0.16666666666666666</v>
      </c>
      <c r="J76" s="32">
        <f>18*650000</f>
        <v>11700000</v>
      </c>
      <c r="K76" s="45">
        <v>0.2</v>
      </c>
      <c r="L76" s="32">
        <v>20000000</v>
      </c>
      <c r="M76" s="45">
        <v>0.25</v>
      </c>
      <c r="N76" s="32">
        <v>20000000</v>
      </c>
      <c r="O76" s="45">
        <v>0.3</v>
      </c>
      <c r="P76" s="32">
        <v>25000000</v>
      </c>
      <c r="Q76" s="31">
        <v>0.4</v>
      </c>
      <c r="R76" s="32">
        <v>30000000</v>
      </c>
      <c r="S76" s="31">
        <v>0.4</v>
      </c>
      <c r="T76" s="33">
        <f>J76+L76+N76+P76+R76</f>
        <v>106700000</v>
      </c>
      <c r="U76" s="22" t="s">
        <v>31</v>
      </c>
      <c r="V76" s="25" t="s">
        <v>32</v>
      </c>
      <c r="W76" s="1"/>
    </row>
    <row r="77" spans="1:23" ht="60">
      <c r="A77" s="26"/>
      <c r="B77" s="42"/>
      <c r="C77" s="27"/>
      <c r="D77" s="27"/>
      <c r="E77" s="22"/>
      <c r="F77" s="42" t="s">
        <v>170</v>
      </c>
      <c r="G77" s="43" t="s">
        <v>169</v>
      </c>
      <c r="H77" s="23"/>
      <c r="I77" s="31">
        <v>0.17</v>
      </c>
      <c r="J77" s="32">
        <f>18*650000</f>
        <v>11700000</v>
      </c>
      <c r="K77" s="45">
        <v>0.2</v>
      </c>
      <c r="L77" s="32">
        <v>15000000</v>
      </c>
      <c r="M77" s="45">
        <v>0.25</v>
      </c>
      <c r="N77" s="32">
        <v>20000000</v>
      </c>
      <c r="O77" s="45">
        <v>0.3</v>
      </c>
      <c r="P77" s="32">
        <v>25000000</v>
      </c>
      <c r="Q77" s="31">
        <v>0.4</v>
      </c>
      <c r="R77" s="32">
        <v>30000000</v>
      </c>
      <c r="S77" s="31">
        <v>0.4</v>
      </c>
      <c r="T77" s="33">
        <f>J77+L77+N77+P77+R77</f>
        <v>101700000</v>
      </c>
      <c r="U77" s="22" t="s">
        <v>171</v>
      </c>
      <c r="V77" s="25" t="s">
        <v>32</v>
      </c>
      <c r="W77" s="1"/>
    </row>
    <row r="78" spans="1:23" ht="60">
      <c r="A78" s="26"/>
      <c r="B78" s="42"/>
      <c r="C78" s="27"/>
      <c r="D78" s="27"/>
      <c r="E78" s="22"/>
      <c r="F78" s="42" t="s">
        <v>172</v>
      </c>
      <c r="G78" s="43" t="s">
        <v>169</v>
      </c>
      <c r="H78" s="23"/>
      <c r="I78" s="31"/>
      <c r="J78" s="32"/>
      <c r="K78" s="45">
        <v>0.2</v>
      </c>
      <c r="L78" s="32">
        <v>200000000</v>
      </c>
      <c r="M78" s="45">
        <v>0.25</v>
      </c>
      <c r="N78" s="32">
        <v>200000000</v>
      </c>
      <c r="O78" s="45">
        <v>0.3</v>
      </c>
      <c r="P78" s="32">
        <v>200000000</v>
      </c>
      <c r="Q78" s="31">
        <v>0.4</v>
      </c>
      <c r="R78" s="32">
        <v>200000000</v>
      </c>
      <c r="S78" s="31">
        <v>0.4</v>
      </c>
      <c r="T78" s="33">
        <f>J78+L78+N78+P78+R78</f>
        <v>800000000</v>
      </c>
      <c r="U78" s="22" t="s">
        <v>171</v>
      </c>
      <c r="V78" s="25" t="s">
        <v>32</v>
      </c>
      <c r="W78" s="1"/>
    </row>
    <row r="79" spans="1:23" ht="45">
      <c r="A79" s="26"/>
      <c r="B79" s="42"/>
      <c r="C79" s="27"/>
      <c r="D79" s="27"/>
      <c r="E79" s="22"/>
      <c r="F79" s="44" t="s">
        <v>173</v>
      </c>
      <c r="G79" s="42"/>
      <c r="H79" s="42"/>
      <c r="I79" s="31"/>
      <c r="J79" s="32"/>
      <c r="K79" s="31"/>
      <c r="L79" s="32"/>
      <c r="M79" s="31"/>
      <c r="N79" s="32"/>
      <c r="O79" s="45"/>
      <c r="P79" s="32"/>
      <c r="Q79" s="45"/>
      <c r="R79" s="32"/>
      <c r="S79" s="45"/>
      <c r="T79" s="29"/>
      <c r="U79" s="22"/>
      <c r="V79" s="25"/>
      <c r="W79" s="1"/>
    </row>
    <row r="80" spans="1:23" ht="90">
      <c r="A80" s="26"/>
      <c r="B80" s="42"/>
      <c r="C80" s="27"/>
      <c r="D80" s="27"/>
      <c r="E80" s="22"/>
      <c r="F80" s="42" t="s">
        <v>174</v>
      </c>
      <c r="G80" s="42" t="s">
        <v>175</v>
      </c>
      <c r="H80" s="42"/>
      <c r="I80" s="31">
        <v>0.99</v>
      </c>
      <c r="J80" s="32">
        <v>10000000</v>
      </c>
      <c r="K80" s="31">
        <v>0.99</v>
      </c>
      <c r="L80" s="32">
        <v>25000000</v>
      </c>
      <c r="M80" s="31">
        <v>0.99</v>
      </c>
      <c r="N80" s="32">
        <v>30000000</v>
      </c>
      <c r="O80" s="45">
        <v>1</v>
      </c>
      <c r="P80" s="32">
        <v>30000000</v>
      </c>
      <c r="Q80" s="45">
        <v>1</v>
      </c>
      <c r="R80" s="32">
        <v>30000000</v>
      </c>
      <c r="S80" s="45">
        <v>1</v>
      </c>
      <c r="T80" s="33">
        <f>J80+L80+N80+P80+R80</f>
        <v>125000000</v>
      </c>
      <c r="U80" s="22" t="s">
        <v>171</v>
      </c>
      <c r="V80" s="25" t="s">
        <v>32</v>
      </c>
      <c r="W80" s="1"/>
    </row>
    <row r="81" spans="1:23" ht="75">
      <c r="A81" s="26"/>
      <c r="B81" s="42"/>
      <c r="C81" s="27"/>
      <c r="D81" s="27"/>
      <c r="E81" s="22"/>
      <c r="F81" s="42" t="s">
        <v>176</v>
      </c>
      <c r="G81" s="38" t="s">
        <v>177</v>
      </c>
      <c r="H81" s="42"/>
      <c r="I81" s="31">
        <v>0.99</v>
      </c>
      <c r="J81" s="32">
        <v>10000000</v>
      </c>
      <c r="K81" s="31">
        <v>0.99</v>
      </c>
      <c r="L81" s="32">
        <v>15000000</v>
      </c>
      <c r="M81" s="31">
        <v>0.99</v>
      </c>
      <c r="N81" s="32">
        <v>20000000</v>
      </c>
      <c r="O81" s="45">
        <v>1</v>
      </c>
      <c r="P81" s="32">
        <v>20000000</v>
      </c>
      <c r="Q81" s="45">
        <v>1</v>
      </c>
      <c r="R81" s="32">
        <v>30000000</v>
      </c>
      <c r="S81" s="45">
        <v>1</v>
      </c>
      <c r="T81" s="33">
        <f>J81+L81+N81+P81+R81</f>
        <v>95000000</v>
      </c>
      <c r="U81" s="22" t="s">
        <v>178</v>
      </c>
      <c r="V81" s="25" t="s">
        <v>32</v>
      </c>
      <c r="W81" s="1"/>
    </row>
    <row r="82" spans="1:23" ht="165">
      <c r="A82" s="26"/>
      <c r="B82" s="42"/>
      <c r="C82" s="27"/>
      <c r="D82" s="27"/>
      <c r="E82" s="22"/>
      <c r="F82" s="42" t="s">
        <v>179</v>
      </c>
      <c r="G82" s="43" t="s">
        <v>180</v>
      </c>
      <c r="H82" s="44"/>
      <c r="I82" s="31" t="s">
        <v>30</v>
      </c>
      <c r="J82" s="32">
        <v>0</v>
      </c>
      <c r="K82" s="31">
        <v>0.99</v>
      </c>
      <c r="L82" s="32">
        <v>25000000</v>
      </c>
      <c r="M82" s="31">
        <v>0.99</v>
      </c>
      <c r="N82" s="32">
        <v>30000000</v>
      </c>
      <c r="O82" s="45">
        <v>1</v>
      </c>
      <c r="P82" s="32">
        <v>30000000</v>
      </c>
      <c r="Q82" s="45">
        <v>1</v>
      </c>
      <c r="R82" s="32">
        <v>30000000</v>
      </c>
      <c r="S82" s="45">
        <v>1</v>
      </c>
      <c r="T82" s="33">
        <f>J82+L82+N82+P82+R82</f>
        <v>115000000</v>
      </c>
      <c r="U82" s="22" t="s">
        <v>178</v>
      </c>
      <c r="V82" s="25" t="s">
        <v>32</v>
      </c>
      <c r="W82" s="1"/>
    </row>
    <row r="83" spans="1:23" ht="120">
      <c r="A83" s="26"/>
      <c r="B83" s="42"/>
      <c r="C83" s="27"/>
      <c r="D83" s="27"/>
      <c r="E83" s="22"/>
      <c r="F83" s="42" t="s">
        <v>181</v>
      </c>
      <c r="G83" s="43" t="s">
        <v>182</v>
      </c>
      <c r="H83" s="44"/>
      <c r="I83" s="31" t="s">
        <v>30</v>
      </c>
      <c r="J83" s="32">
        <v>0</v>
      </c>
      <c r="K83" s="31">
        <v>0.99</v>
      </c>
      <c r="L83" s="32">
        <v>25000000</v>
      </c>
      <c r="M83" s="31">
        <v>0.99</v>
      </c>
      <c r="N83" s="32">
        <v>30000000</v>
      </c>
      <c r="O83" s="45">
        <v>1</v>
      </c>
      <c r="P83" s="32">
        <v>30000000</v>
      </c>
      <c r="Q83" s="45">
        <v>1</v>
      </c>
      <c r="R83" s="32">
        <v>30000000</v>
      </c>
      <c r="S83" s="45">
        <v>1</v>
      </c>
      <c r="T83" s="33">
        <f>J83+L83+N83+P83+R83</f>
        <v>115000000</v>
      </c>
      <c r="U83" s="22" t="s">
        <v>178</v>
      </c>
      <c r="V83" s="25" t="s">
        <v>32</v>
      </c>
      <c r="W83" s="1"/>
    </row>
    <row r="84" spans="1:23" ht="120">
      <c r="A84" s="26"/>
      <c r="B84" s="42"/>
      <c r="C84" s="27"/>
      <c r="D84" s="27"/>
      <c r="E84" s="22"/>
      <c r="F84" s="44"/>
      <c r="G84" s="43" t="s">
        <v>183</v>
      </c>
      <c r="H84" s="44"/>
      <c r="I84" s="31"/>
      <c r="J84" s="32"/>
      <c r="K84" s="31"/>
      <c r="L84" s="32"/>
      <c r="M84" s="31"/>
      <c r="N84" s="32"/>
      <c r="O84" s="45"/>
      <c r="P84" s="32"/>
      <c r="Q84" s="45"/>
      <c r="R84" s="32"/>
      <c r="S84" s="45"/>
      <c r="T84" s="14"/>
      <c r="U84" s="22"/>
      <c r="V84" s="25"/>
      <c r="W84" s="1"/>
    </row>
    <row r="85" spans="1:23" ht="45">
      <c r="A85" s="26"/>
      <c r="B85" s="42"/>
      <c r="C85" s="27"/>
      <c r="D85" s="27"/>
      <c r="E85" s="22"/>
      <c r="F85" s="60" t="s">
        <v>184</v>
      </c>
      <c r="G85" s="42"/>
      <c r="H85" s="23"/>
      <c r="I85" s="31"/>
      <c r="J85" s="32"/>
      <c r="K85" s="30"/>
      <c r="L85" s="32"/>
      <c r="M85" s="35"/>
      <c r="N85" s="32"/>
      <c r="O85" s="35"/>
      <c r="P85" s="32"/>
      <c r="Q85" s="31"/>
      <c r="R85" s="32"/>
      <c r="S85" s="31"/>
      <c r="T85" s="29"/>
      <c r="U85" s="22"/>
      <c r="V85" s="25"/>
      <c r="W85" s="1"/>
    </row>
    <row r="86" spans="1:23" ht="105">
      <c r="A86" s="26"/>
      <c r="B86" s="42"/>
      <c r="C86" s="27"/>
      <c r="D86" s="27"/>
      <c r="E86" s="22"/>
      <c r="F86" s="42" t="s">
        <v>185</v>
      </c>
      <c r="G86" s="42" t="s">
        <v>186</v>
      </c>
      <c r="H86" s="23"/>
      <c r="I86" s="31" t="s">
        <v>30</v>
      </c>
      <c r="J86" s="32">
        <v>0</v>
      </c>
      <c r="K86" s="30">
        <v>0.2</v>
      </c>
      <c r="L86" s="32">
        <v>10000000</v>
      </c>
      <c r="M86" s="45">
        <v>0.4</v>
      </c>
      <c r="N86" s="32">
        <v>10000000</v>
      </c>
      <c r="O86" s="45">
        <v>0.7</v>
      </c>
      <c r="P86" s="32">
        <v>10000000</v>
      </c>
      <c r="Q86" s="31">
        <v>0.8</v>
      </c>
      <c r="R86" s="32">
        <v>10000000</v>
      </c>
      <c r="S86" s="31">
        <v>0.8</v>
      </c>
      <c r="T86" s="33">
        <f>J86+L86+N86+P86+R86</f>
        <v>40000000</v>
      </c>
      <c r="U86" s="22" t="s">
        <v>171</v>
      </c>
      <c r="V86" s="25" t="s">
        <v>32</v>
      </c>
      <c r="W86" s="1"/>
    </row>
    <row r="87" spans="1:23" ht="105">
      <c r="A87" s="26"/>
      <c r="B87" s="42"/>
      <c r="C87" s="27"/>
      <c r="D87" s="27"/>
      <c r="E87" s="22"/>
      <c r="F87" s="42" t="s">
        <v>187</v>
      </c>
      <c r="G87" s="42" t="s">
        <v>186</v>
      </c>
      <c r="H87" s="23"/>
      <c r="I87" s="31" t="s">
        <v>30</v>
      </c>
      <c r="J87" s="32">
        <v>0</v>
      </c>
      <c r="K87" s="31" t="s">
        <v>30</v>
      </c>
      <c r="L87" s="32">
        <v>0</v>
      </c>
      <c r="M87" s="45">
        <v>0.6</v>
      </c>
      <c r="N87" s="32">
        <v>20000000</v>
      </c>
      <c r="O87" s="45">
        <v>0.8</v>
      </c>
      <c r="P87" s="32">
        <v>20000000</v>
      </c>
      <c r="Q87" s="31" t="s">
        <v>30</v>
      </c>
      <c r="R87" s="32">
        <v>0</v>
      </c>
      <c r="S87" s="31">
        <v>0.8</v>
      </c>
      <c r="T87" s="33">
        <f>J87+L87+N87+P87+R87</f>
        <v>40000000</v>
      </c>
      <c r="U87" s="22" t="s">
        <v>171</v>
      </c>
      <c r="V87" s="25" t="s">
        <v>32</v>
      </c>
      <c r="W87" s="1"/>
    </row>
    <row r="88" spans="1:23" ht="45">
      <c r="A88" s="26"/>
      <c r="B88" s="42"/>
      <c r="C88" s="27"/>
      <c r="D88" s="27"/>
      <c r="E88" s="22"/>
      <c r="F88" s="44" t="s">
        <v>188</v>
      </c>
      <c r="G88" s="42"/>
      <c r="H88" s="23"/>
      <c r="I88" s="31"/>
      <c r="J88" s="32"/>
      <c r="K88" s="30"/>
      <c r="L88" s="32"/>
      <c r="M88" s="35"/>
      <c r="N88" s="32"/>
      <c r="O88" s="35"/>
      <c r="P88" s="32"/>
      <c r="Q88" s="31"/>
      <c r="R88" s="32"/>
      <c r="S88" s="31"/>
      <c r="T88" s="29"/>
      <c r="U88" s="22"/>
      <c r="V88" s="25"/>
      <c r="W88" s="1"/>
    </row>
    <row r="89" spans="1:23" ht="90">
      <c r="A89" s="26"/>
      <c r="B89" s="42"/>
      <c r="C89" s="27"/>
      <c r="D89" s="27"/>
      <c r="E89" s="22"/>
      <c r="F89" s="42" t="s">
        <v>189</v>
      </c>
      <c r="G89" s="42" t="s">
        <v>190</v>
      </c>
      <c r="H89" s="23"/>
      <c r="I89" s="31">
        <v>0.23</v>
      </c>
      <c r="J89" s="32">
        <f>4000000*18</f>
        <v>72000000</v>
      </c>
      <c r="K89" s="30">
        <v>0.4</v>
      </c>
      <c r="L89" s="32">
        <f>4000000*18</f>
        <v>72000000</v>
      </c>
      <c r="M89" s="45">
        <v>0.5</v>
      </c>
      <c r="N89" s="32">
        <f>4000000*18</f>
        <v>72000000</v>
      </c>
      <c r="O89" s="45">
        <v>0.6</v>
      </c>
      <c r="P89" s="32">
        <f>4000000*18</f>
        <v>72000000</v>
      </c>
      <c r="Q89" s="31">
        <v>0.7</v>
      </c>
      <c r="R89" s="32">
        <f>4000000*18</f>
        <v>72000000</v>
      </c>
      <c r="S89" s="31">
        <v>0.7</v>
      </c>
      <c r="T89" s="33">
        <f>J89+L89+N89+P89+R89</f>
        <v>360000000</v>
      </c>
      <c r="U89" s="22" t="s">
        <v>31</v>
      </c>
      <c r="V89" s="25" t="s">
        <v>32</v>
      </c>
      <c r="W89" s="1"/>
    </row>
    <row r="90" spans="1:23" ht="105">
      <c r="A90" s="26"/>
      <c r="B90" s="42"/>
      <c r="C90" s="27"/>
      <c r="D90" s="27"/>
      <c r="E90" s="22"/>
      <c r="F90" s="42" t="s">
        <v>191</v>
      </c>
      <c r="G90" s="42" t="s">
        <v>192</v>
      </c>
      <c r="H90" s="23"/>
      <c r="I90" s="31" t="s">
        <v>30</v>
      </c>
      <c r="J90" s="32">
        <v>0</v>
      </c>
      <c r="K90" s="31" t="s">
        <v>30</v>
      </c>
      <c r="L90" s="32">
        <v>0</v>
      </c>
      <c r="M90" s="45">
        <v>1</v>
      </c>
      <c r="N90" s="32">
        <v>30000000</v>
      </c>
      <c r="O90" s="31" t="s">
        <v>30</v>
      </c>
      <c r="P90" s="32">
        <v>0</v>
      </c>
      <c r="Q90" s="31" t="s">
        <v>30</v>
      </c>
      <c r="R90" s="32">
        <v>0</v>
      </c>
      <c r="S90" s="31">
        <v>1</v>
      </c>
      <c r="T90" s="33">
        <f>J90+L90+N90+P90+R90</f>
        <v>30000000</v>
      </c>
      <c r="U90" s="22" t="s">
        <v>31</v>
      </c>
      <c r="V90" s="25" t="s">
        <v>32</v>
      </c>
      <c r="W90" s="1"/>
    </row>
    <row r="91" spans="1:23" ht="60">
      <c r="A91" s="26"/>
      <c r="B91" s="42"/>
      <c r="C91" s="27"/>
      <c r="D91" s="27"/>
      <c r="E91" s="22"/>
      <c r="F91" s="42" t="s">
        <v>193</v>
      </c>
      <c r="G91" s="42" t="s">
        <v>194</v>
      </c>
      <c r="H91" s="23"/>
      <c r="I91" s="31" t="s">
        <v>30</v>
      </c>
      <c r="J91" s="32">
        <v>0</v>
      </c>
      <c r="K91" s="30">
        <v>0.05</v>
      </c>
      <c r="L91" s="32">
        <v>18000000</v>
      </c>
      <c r="M91" s="45">
        <v>0.1</v>
      </c>
      <c r="N91" s="32">
        <v>18000000</v>
      </c>
      <c r="O91" s="45">
        <v>0.15</v>
      </c>
      <c r="P91" s="32">
        <v>18000000</v>
      </c>
      <c r="Q91" s="31">
        <v>0.2</v>
      </c>
      <c r="R91" s="32">
        <v>18000000</v>
      </c>
      <c r="S91" s="31">
        <v>0.2</v>
      </c>
      <c r="T91" s="33">
        <f>J91+L91+N91+P91+R91</f>
        <v>72000000</v>
      </c>
      <c r="U91" s="22" t="s">
        <v>31</v>
      </c>
      <c r="V91" s="25" t="s">
        <v>32</v>
      </c>
      <c r="W91" s="1"/>
    </row>
    <row r="92" spans="1:23" ht="45">
      <c r="A92" s="26"/>
      <c r="B92" s="42"/>
      <c r="C92" s="27"/>
      <c r="D92" s="27"/>
      <c r="E92" s="22"/>
      <c r="F92" s="60" t="s">
        <v>195</v>
      </c>
      <c r="G92" s="42"/>
      <c r="H92" s="23"/>
      <c r="I92" s="31"/>
      <c r="J92" s="32"/>
      <c r="K92" s="30"/>
      <c r="L92" s="32"/>
      <c r="M92" s="35"/>
      <c r="N92" s="32"/>
      <c r="O92" s="35"/>
      <c r="P92" s="32"/>
      <c r="Q92" s="31"/>
      <c r="R92" s="32"/>
      <c r="S92" s="31"/>
      <c r="T92" s="29"/>
      <c r="U92" s="22"/>
      <c r="V92" s="25"/>
      <c r="W92" s="1"/>
    </row>
    <row r="93" spans="1:23" ht="60">
      <c r="A93" s="26"/>
      <c r="B93" s="42"/>
      <c r="C93" s="27"/>
      <c r="D93" s="27"/>
      <c r="E93" s="22"/>
      <c r="F93" s="42" t="s">
        <v>196</v>
      </c>
      <c r="G93" s="43" t="s">
        <v>197</v>
      </c>
      <c r="H93" s="23"/>
      <c r="I93" s="31" t="s">
        <v>30</v>
      </c>
      <c r="J93" s="32">
        <v>0</v>
      </c>
      <c r="K93" s="30">
        <v>0.23</v>
      </c>
      <c r="L93" s="32">
        <v>15000000</v>
      </c>
      <c r="M93" s="30">
        <v>0.5</v>
      </c>
      <c r="N93" s="32">
        <v>15000000</v>
      </c>
      <c r="O93" s="31" t="s">
        <v>30</v>
      </c>
      <c r="P93" s="32">
        <v>0</v>
      </c>
      <c r="Q93" s="31" t="s">
        <v>30</v>
      </c>
      <c r="R93" s="32">
        <v>0</v>
      </c>
      <c r="S93" s="31">
        <v>0.5</v>
      </c>
      <c r="T93" s="33">
        <f>J93+L93+N93+P93+R93</f>
        <v>30000000</v>
      </c>
      <c r="U93" s="22" t="s">
        <v>198</v>
      </c>
      <c r="V93" s="25" t="s">
        <v>32</v>
      </c>
      <c r="W93" s="1"/>
    </row>
    <row r="94" spans="1:23" ht="45">
      <c r="A94" s="26"/>
      <c r="B94" s="42"/>
      <c r="C94" s="27"/>
      <c r="D94" s="27"/>
      <c r="E94" s="22"/>
      <c r="F94" s="42" t="s">
        <v>199</v>
      </c>
      <c r="G94" s="43" t="s">
        <v>197</v>
      </c>
      <c r="H94" s="23"/>
      <c r="I94" s="31" t="s">
        <v>30</v>
      </c>
      <c r="J94" s="32">
        <v>0</v>
      </c>
      <c r="K94" s="45">
        <v>0.4</v>
      </c>
      <c r="L94" s="32">
        <v>50000000</v>
      </c>
      <c r="M94" s="45">
        <v>0.5</v>
      </c>
      <c r="N94" s="32">
        <v>50000000</v>
      </c>
      <c r="O94" s="31" t="s">
        <v>30</v>
      </c>
      <c r="P94" s="32">
        <v>0</v>
      </c>
      <c r="Q94" s="31" t="s">
        <v>30</v>
      </c>
      <c r="R94" s="32">
        <v>0</v>
      </c>
      <c r="S94" s="31">
        <v>0.5</v>
      </c>
      <c r="T94" s="33">
        <f>J94+L94+N94+P94+R94</f>
        <v>100000000</v>
      </c>
      <c r="U94" s="22" t="s">
        <v>198</v>
      </c>
      <c r="V94" s="25" t="s">
        <v>32</v>
      </c>
      <c r="W94" s="1"/>
    </row>
    <row r="95" spans="1:23" ht="45">
      <c r="A95" s="26"/>
      <c r="B95" s="42"/>
      <c r="C95" s="27"/>
      <c r="D95" s="27"/>
      <c r="E95" s="22"/>
      <c r="F95" s="49" t="s">
        <v>200</v>
      </c>
      <c r="G95" s="42"/>
      <c r="H95" s="23"/>
      <c r="I95" s="31"/>
      <c r="J95" s="32"/>
      <c r="K95" s="30"/>
      <c r="L95" s="32"/>
      <c r="M95" s="35"/>
      <c r="N95" s="32"/>
      <c r="O95" s="35"/>
      <c r="P95" s="32"/>
      <c r="Q95" s="31"/>
      <c r="R95" s="32"/>
      <c r="S95" s="31"/>
      <c r="T95" s="29"/>
      <c r="U95" s="22"/>
      <c r="V95" s="25"/>
      <c r="W95" s="1"/>
    </row>
    <row r="96" spans="1:23" ht="75">
      <c r="A96" s="26"/>
      <c r="B96" s="42"/>
      <c r="C96" s="27"/>
      <c r="D96" s="27"/>
      <c r="E96" s="22"/>
      <c r="F96" s="42" t="s">
        <v>201</v>
      </c>
      <c r="G96" s="43" t="s">
        <v>202</v>
      </c>
      <c r="H96" s="23"/>
      <c r="I96" s="31" t="s">
        <v>30</v>
      </c>
      <c r="J96" s="32">
        <v>0</v>
      </c>
      <c r="K96" s="31">
        <v>0.25</v>
      </c>
      <c r="L96" s="32">
        <v>15000000</v>
      </c>
      <c r="M96" s="45">
        <v>0.3</v>
      </c>
      <c r="N96" s="32">
        <v>15000000</v>
      </c>
      <c r="O96" s="31">
        <v>0.4</v>
      </c>
      <c r="P96" s="32">
        <v>15000000</v>
      </c>
      <c r="Q96" s="31">
        <v>0.5</v>
      </c>
      <c r="R96" s="32">
        <v>15000000</v>
      </c>
      <c r="S96" s="31">
        <v>0.5</v>
      </c>
      <c r="T96" s="33">
        <f>J96+L96+N96+P96+R96</f>
        <v>60000000</v>
      </c>
      <c r="U96" s="22" t="s">
        <v>198</v>
      </c>
      <c r="V96" s="25" t="s">
        <v>32</v>
      </c>
      <c r="W96" s="1"/>
    </row>
    <row r="97" spans="1:30" ht="45">
      <c r="A97" s="26"/>
      <c r="B97" s="42"/>
      <c r="C97" s="27"/>
      <c r="D97" s="27"/>
      <c r="E97" s="22"/>
      <c r="F97" s="60" t="s">
        <v>203</v>
      </c>
      <c r="G97" s="42"/>
      <c r="H97" s="23"/>
      <c r="I97" s="31"/>
      <c r="J97" s="32"/>
      <c r="K97" s="30"/>
      <c r="L97" s="32"/>
      <c r="M97" s="35"/>
      <c r="N97" s="32"/>
      <c r="O97" s="35"/>
      <c r="P97" s="32"/>
      <c r="Q97" s="31"/>
      <c r="R97" s="32"/>
      <c r="S97" s="31"/>
      <c r="T97" s="29"/>
      <c r="U97" s="22"/>
      <c r="V97" s="25"/>
      <c r="W97" s="1"/>
    </row>
    <row r="98" spans="1:30" ht="105">
      <c r="A98" s="26"/>
      <c r="B98" s="42"/>
      <c r="C98" s="27"/>
      <c r="D98" s="27"/>
      <c r="E98" s="22"/>
      <c r="F98" s="42" t="s">
        <v>204</v>
      </c>
      <c r="G98" s="43" t="s">
        <v>205</v>
      </c>
      <c r="H98" s="23"/>
      <c r="I98" s="31"/>
      <c r="J98" s="32"/>
      <c r="K98" s="30" t="s">
        <v>206</v>
      </c>
      <c r="L98" s="32">
        <v>25000000</v>
      </c>
      <c r="M98" s="45">
        <v>0.85</v>
      </c>
      <c r="N98" s="32">
        <v>15000000</v>
      </c>
      <c r="O98" s="31">
        <v>0.9</v>
      </c>
      <c r="P98" s="32">
        <v>15000000</v>
      </c>
      <c r="Q98" s="31">
        <v>1</v>
      </c>
      <c r="R98" s="32">
        <v>15000000</v>
      </c>
      <c r="S98" s="31">
        <v>1</v>
      </c>
      <c r="T98" s="33">
        <f>J98+L98+N98+P98+R98</f>
        <v>70000000</v>
      </c>
      <c r="U98" s="22" t="s">
        <v>198</v>
      </c>
      <c r="V98" s="25" t="s">
        <v>32</v>
      </c>
      <c r="W98" s="1"/>
    </row>
    <row r="99" spans="1:30" ht="75">
      <c r="A99" s="26"/>
      <c r="B99" s="42"/>
      <c r="C99" s="27"/>
      <c r="D99" s="27"/>
      <c r="E99" s="22"/>
      <c r="F99" s="42" t="s">
        <v>207</v>
      </c>
      <c r="G99" s="43" t="s">
        <v>208</v>
      </c>
      <c r="H99" s="23"/>
      <c r="I99" s="31"/>
      <c r="J99" s="32"/>
      <c r="K99" s="31">
        <v>0.6</v>
      </c>
      <c r="L99" s="32">
        <v>15000000</v>
      </c>
      <c r="M99" s="45">
        <v>0.67</v>
      </c>
      <c r="N99" s="32">
        <v>15000000</v>
      </c>
      <c r="O99" s="31">
        <v>0.75</v>
      </c>
      <c r="P99" s="32">
        <v>15000000</v>
      </c>
      <c r="Q99" s="31">
        <v>0.82</v>
      </c>
      <c r="R99" s="32">
        <v>15000000</v>
      </c>
      <c r="S99" s="31">
        <v>0.82</v>
      </c>
      <c r="T99" s="33">
        <f>J99+L99+N99+P99+R99</f>
        <v>60000000</v>
      </c>
      <c r="U99" s="22" t="s">
        <v>31</v>
      </c>
      <c r="V99" s="25" t="s">
        <v>32</v>
      </c>
      <c r="W99" s="1"/>
    </row>
    <row r="100" spans="1:30">
      <c r="A100" s="17" t="s">
        <v>209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35"/>
      <c r="N100" s="32"/>
      <c r="O100" s="35"/>
      <c r="P100" s="32"/>
      <c r="Q100" s="31"/>
      <c r="R100" s="32"/>
      <c r="S100" s="31"/>
      <c r="T100" s="29"/>
      <c r="U100" s="22"/>
      <c r="V100" s="25"/>
      <c r="W100" s="1"/>
    </row>
    <row r="101" spans="1:30" s="13" customFormat="1">
      <c r="A101" s="61">
        <v>3</v>
      </c>
      <c r="B101" s="62" t="s">
        <v>210</v>
      </c>
      <c r="C101" s="63" t="s">
        <v>211</v>
      </c>
      <c r="D101" s="64" t="s">
        <v>212</v>
      </c>
      <c r="E101" s="22"/>
      <c r="F101" s="65" t="s">
        <v>213</v>
      </c>
      <c r="G101" s="66"/>
      <c r="H101" s="23"/>
      <c r="I101" s="31"/>
      <c r="J101" s="32"/>
      <c r="K101" s="30"/>
      <c r="L101" s="32"/>
      <c r="M101" s="35"/>
      <c r="N101" s="32"/>
      <c r="O101" s="35"/>
      <c r="P101" s="32"/>
      <c r="Q101" s="31"/>
      <c r="R101" s="32"/>
      <c r="S101" s="31"/>
      <c r="T101" s="29"/>
      <c r="U101" s="22"/>
      <c r="V101" s="25"/>
      <c r="W101" s="8"/>
      <c r="X101" s="8"/>
      <c r="Y101" s="8"/>
      <c r="Z101" s="8"/>
      <c r="AA101" s="8"/>
      <c r="AB101" s="8"/>
      <c r="AC101" s="8"/>
      <c r="AD101" s="8"/>
    </row>
    <row r="102" spans="1:30" s="13" customFormat="1" ht="60">
      <c r="A102" s="67"/>
      <c r="B102" s="68"/>
      <c r="C102" s="69"/>
      <c r="D102" s="70"/>
      <c r="E102" s="22"/>
      <c r="F102" s="71" t="s">
        <v>214</v>
      </c>
      <c r="G102" s="42" t="s">
        <v>215</v>
      </c>
      <c r="H102" s="23"/>
      <c r="I102" s="31">
        <v>0.2</v>
      </c>
      <c r="J102" s="32">
        <v>350000000</v>
      </c>
      <c r="K102" s="30">
        <v>0.25</v>
      </c>
      <c r="L102" s="32">
        <v>400000000</v>
      </c>
      <c r="M102" s="35">
        <v>0.3</v>
      </c>
      <c r="N102" s="32">
        <v>500000000</v>
      </c>
      <c r="O102" s="35">
        <v>0.35</v>
      </c>
      <c r="P102" s="32">
        <v>600000000</v>
      </c>
      <c r="Q102" s="31">
        <v>0.4</v>
      </c>
      <c r="R102" s="32">
        <v>700000000</v>
      </c>
      <c r="S102" s="31">
        <v>0.5</v>
      </c>
      <c r="T102" s="29">
        <v>850000000</v>
      </c>
      <c r="U102" s="72" t="s">
        <v>66</v>
      </c>
      <c r="V102" s="73" t="s">
        <v>216</v>
      </c>
      <c r="W102" s="8"/>
      <c r="X102" s="8"/>
      <c r="Y102" s="8"/>
      <c r="Z102" s="8"/>
      <c r="AA102" s="8"/>
      <c r="AB102" s="8"/>
      <c r="AC102" s="8"/>
      <c r="AD102" s="8"/>
    </row>
    <row r="103" spans="1:30" s="13" customFormat="1" ht="120">
      <c r="A103" s="67"/>
      <c r="B103" s="68"/>
      <c r="C103" s="69"/>
      <c r="D103" s="70"/>
      <c r="E103" s="22"/>
      <c r="F103" s="34" t="s">
        <v>217</v>
      </c>
      <c r="G103" s="42" t="s">
        <v>218</v>
      </c>
      <c r="H103" s="23"/>
      <c r="I103" s="31"/>
      <c r="J103" s="32">
        <v>0</v>
      </c>
      <c r="K103" s="30">
        <v>0.8</v>
      </c>
      <c r="L103" s="32">
        <v>10000000</v>
      </c>
      <c r="M103" s="35">
        <v>0.82</v>
      </c>
      <c r="N103" s="32">
        <v>10000000</v>
      </c>
      <c r="O103" s="35">
        <v>0.85</v>
      </c>
      <c r="P103" s="32">
        <v>12500000</v>
      </c>
      <c r="Q103" s="31">
        <v>0.87</v>
      </c>
      <c r="R103" s="32">
        <v>15000000</v>
      </c>
      <c r="S103" s="31">
        <v>0.9</v>
      </c>
      <c r="T103" s="29">
        <v>17500000</v>
      </c>
      <c r="U103" s="72" t="s">
        <v>219</v>
      </c>
      <c r="V103" s="73" t="s">
        <v>216</v>
      </c>
      <c r="W103" s="8"/>
      <c r="X103" s="8"/>
      <c r="Y103" s="8"/>
      <c r="Z103" s="8"/>
      <c r="AA103" s="8"/>
      <c r="AB103" s="8"/>
      <c r="AC103" s="8"/>
      <c r="AD103" s="8"/>
    </row>
    <row r="104" spans="1:30" s="13" customFormat="1">
      <c r="A104" s="67"/>
      <c r="B104" s="68"/>
      <c r="C104" s="69"/>
      <c r="D104" s="70"/>
      <c r="E104" s="22"/>
      <c r="F104" s="65" t="s">
        <v>220</v>
      </c>
      <c r="G104" s="74"/>
      <c r="H104" s="23"/>
      <c r="I104" s="31"/>
      <c r="J104" s="32"/>
      <c r="K104" s="30"/>
      <c r="L104" s="32"/>
      <c r="M104" s="35"/>
      <c r="N104" s="32"/>
      <c r="O104" s="35"/>
      <c r="P104" s="32"/>
      <c r="Q104" s="31"/>
      <c r="R104" s="32"/>
      <c r="S104" s="31"/>
      <c r="T104" s="29"/>
      <c r="U104" s="22"/>
      <c r="V104" s="25"/>
      <c r="W104" s="8"/>
      <c r="X104" s="8"/>
      <c r="Y104" s="8"/>
      <c r="Z104" s="8"/>
      <c r="AA104" s="8"/>
      <c r="AB104" s="8"/>
      <c r="AC104" s="8"/>
      <c r="AD104" s="8"/>
    </row>
    <row r="105" spans="1:30" s="13" customFormat="1" ht="90">
      <c r="A105" s="67"/>
      <c r="B105" s="68"/>
      <c r="C105" s="69"/>
      <c r="D105" s="70"/>
      <c r="E105" s="22"/>
      <c r="F105" s="34" t="s">
        <v>221</v>
      </c>
      <c r="G105" s="42" t="s">
        <v>222</v>
      </c>
      <c r="H105" s="23"/>
      <c r="I105" s="31"/>
      <c r="J105" s="32">
        <v>0</v>
      </c>
      <c r="K105" s="30"/>
      <c r="L105" s="32">
        <v>0</v>
      </c>
      <c r="M105" s="35">
        <v>0.1</v>
      </c>
      <c r="N105" s="32">
        <v>50000000</v>
      </c>
      <c r="O105" s="75" t="s">
        <v>223</v>
      </c>
      <c r="P105" s="32">
        <v>50000000</v>
      </c>
      <c r="Q105" s="31">
        <v>0.15</v>
      </c>
      <c r="R105" s="32">
        <v>50000000</v>
      </c>
      <c r="S105" s="76" t="s">
        <v>224</v>
      </c>
      <c r="T105" s="29">
        <v>75000000</v>
      </c>
      <c r="U105" s="72" t="s">
        <v>66</v>
      </c>
      <c r="V105" s="73" t="s">
        <v>216</v>
      </c>
      <c r="W105" s="8"/>
      <c r="X105" s="8"/>
      <c r="Y105" s="8"/>
      <c r="Z105" s="8"/>
      <c r="AA105" s="8"/>
      <c r="AB105" s="8"/>
      <c r="AC105" s="8"/>
      <c r="AD105" s="8"/>
    </row>
    <row r="106" spans="1:30" s="13" customFormat="1">
      <c r="A106" s="67"/>
      <c r="B106" s="68"/>
      <c r="C106" s="69"/>
      <c r="D106" s="77"/>
      <c r="E106" s="22"/>
      <c r="F106" s="65" t="s">
        <v>225</v>
      </c>
      <c r="G106" s="74"/>
      <c r="H106" s="23"/>
      <c r="I106" s="31"/>
      <c r="J106" s="32"/>
      <c r="K106" s="30"/>
      <c r="L106" s="32"/>
      <c r="M106" s="35"/>
      <c r="N106" s="32"/>
      <c r="O106" s="35"/>
      <c r="P106" s="32"/>
      <c r="Q106" s="31"/>
      <c r="R106" s="32"/>
      <c r="S106" s="31"/>
      <c r="T106" s="29"/>
      <c r="U106" s="22"/>
      <c r="V106" s="25"/>
      <c r="W106" s="8"/>
      <c r="X106" s="8"/>
      <c r="Y106" s="8"/>
      <c r="Z106" s="8"/>
      <c r="AA106" s="8"/>
      <c r="AB106" s="8"/>
      <c r="AC106" s="8"/>
      <c r="AD106" s="8"/>
    </row>
    <row r="107" spans="1:30" s="13" customFormat="1" ht="90">
      <c r="A107" s="67"/>
      <c r="B107" s="68"/>
      <c r="C107" s="69"/>
      <c r="D107" s="27"/>
      <c r="E107" s="22"/>
      <c r="F107" s="34" t="s">
        <v>226</v>
      </c>
      <c r="G107" s="42" t="s">
        <v>227</v>
      </c>
      <c r="H107" s="23"/>
      <c r="I107" s="31"/>
      <c r="J107" s="32">
        <v>0</v>
      </c>
      <c r="K107" s="30"/>
      <c r="L107" s="32">
        <v>10000000</v>
      </c>
      <c r="M107" s="35"/>
      <c r="N107" s="32">
        <v>200000000</v>
      </c>
      <c r="O107" s="35"/>
      <c r="P107" s="32">
        <v>200000000</v>
      </c>
      <c r="Q107" s="31"/>
      <c r="R107" s="32">
        <v>200000000</v>
      </c>
      <c r="S107" s="31"/>
      <c r="T107" s="29">
        <v>200000000</v>
      </c>
      <c r="U107" s="72" t="s">
        <v>66</v>
      </c>
      <c r="V107" s="73" t="s">
        <v>216</v>
      </c>
      <c r="W107" s="8"/>
      <c r="X107" s="8"/>
      <c r="Y107" s="8"/>
      <c r="Z107" s="8"/>
      <c r="AA107" s="8"/>
      <c r="AB107" s="8"/>
      <c r="AC107" s="8"/>
      <c r="AD107" s="8"/>
    </row>
    <row r="108" spans="1:30" ht="45">
      <c r="A108" s="78"/>
      <c r="B108" s="79"/>
      <c r="C108" s="80"/>
      <c r="D108" s="42" t="s">
        <v>228</v>
      </c>
      <c r="E108" s="22"/>
      <c r="F108" s="41" t="s">
        <v>229</v>
      </c>
      <c r="G108" s="42"/>
      <c r="H108" s="23"/>
      <c r="I108" s="31"/>
      <c r="J108" s="32"/>
      <c r="K108" s="30"/>
      <c r="L108" s="32"/>
      <c r="M108" s="35"/>
      <c r="N108" s="32"/>
      <c r="O108" s="35"/>
      <c r="P108" s="32"/>
      <c r="Q108" s="31"/>
      <c r="R108" s="32"/>
      <c r="S108" s="31"/>
      <c r="T108" s="29"/>
      <c r="U108" s="22"/>
      <c r="V108" s="25"/>
      <c r="W108" s="1"/>
    </row>
    <row r="109" spans="1:30" ht="45">
      <c r="A109" s="81"/>
      <c r="B109" s="36"/>
      <c r="C109" s="36"/>
      <c r="D109" s="42"/>
      <c r="E109" s="22"/>
      <c r="F109" s="42" t="s">
        <v>230</v>
      </c>
      <c r="G109" s="42" t="s">
        <v>231</v>
      </c>
      <c r="H109" s="23"/>
      <c r="I109" s="31"/>
      <c r="J109" s="32"/>
      <c r="K109" s="30" t="s">
        <v>232</v>
      </c>
      <c r="L109" s="32">
        <v>30000000</v>
      </c>
      <c r="M109" s="35" t="s">
        <v>233</v>
      </c>
      <c r="N109" s="32">
        <v>35000000</v>
      </c>
      <c r="O109" s="35" t="s">
        <v>234</v>
      </c>
      <c r="P109" s="32">
        <v>35000000</v>
      </c>
      <c r="Q109" s="30" t="s">
        <v>235</v>
      </c>
      <c r="R109" s="32">
        <v>35000000</v>
      </c>
      <c r="S109" s="30" t="s">
        <v>235</v>
      </c>
      <c r="T109" s="33">
        <f>J109+L109+N109+P109+R109</f>
        <v>135000000</v>
      </c>
      <c r="U109" s="22" t="s">
        <v>236</v>
      </c>
      <c r="V109" s="25" t="s">
        <v>237</v>
      </c>
      <c r="W109" s="1"/>
    </row>
    <row r="110" spans="1:30" ht="45">
      <c r="A110" s="81"/>
      <c r="B110" s="36"/>
      <c r="C110" s="36"/>
      <c r="D110" s="42"/>
      <c r="E110" s="22"/>
      <c r="F110" s="42" t="s">
        <v>238</v>
      </c>
      <c r="G110" s="42" t="s">
        <v>231</v>
      </c>
      <c r="H110" s="23"/>
      <c r="I110" s="31"/>
      <c r="J110" s="32"/>
      <c r="K110" s="30" t="s">
        <v>232</v>
      </c>
      <c r="L110" s="32">
        <v>25000000</v>
      </c>
      <c r="M110" s="35" t="s">
        <v>233</v>
      </c>
      <c r="N110" s="32">
        <v>35000000</v>
      </c>
      <c r="O110" s="35" t="s">
        <v>234</v>
      </c>
      <c r="P110" s="32">
        <v>35000000</v>
      </c>
      <c r="Q110" s="30" t="s">
        <v>235</v>
      </c>
      <c r="R110" s="32">
        <v>35000000</v>
      </c>
      <c r="S110" s="30" t="s">
        <v>235</v>
      </c>
      <c r="T110" s="33">
        <f>J110+L110+N110+P110+R110</f>
        <v>130000000</v>
      </c>
      <c r="U110" s="22" t="s">
        <v>66</v>
      </c>
      <c r="V110" s="25" t="s">
        <v>239</v>
      </c>
      <c r="W110" s="1"/>
    </row>
    <row r="111" spans="1:30" ht="30">
      <c r="A111" s="81"/>
      <c r="B111" s="36"/>
      <c r="C111" s="36"/>
      <c r="D111" s="42"/>
      <c r="E111" s="22"/>
      <c r="F111" s="42" t="s">
        <v>240</v>
      </c>
      <c r="G111" s="42" t="s">
        <v>231</v>
      </c>
      <c r="H111" s="23"/>
      <c r="I111" s="31"/>
      <c r="J111" s="32"/>
      <c r="K111" s="30" t="s">
        <v>232</v>
      </c>
      <c r="L111" s="32">
        <v>25000000</v>
      </c>
      <c r="M111" s="35" t="s">
        <v>233</v>
      </c>
      <c r="N111" s="32">
        <v>29500000</v>
      </c>
      <c r="O111" s="35" t="s">
        <v>234</v>
      </c>
      <c r="P111" s="32">
        <v>35000000</v>
      </c>
      <c r="Q111" s="30" t="s">
        <v>235</v>
      </c>
      <c r="R111" s="32">
        <v>35000000</v>
      </c>
      <c r="S111" s="30" t="s">
        <v>235</v>
      </c>
      <c r="T111" s="33">
        <f>J111+L111+N111+P111+R111</f>
        <v>124500000</v>
      </c>
      <c r="U111" s="22" t="s">
        <v>236</v>
      </c>
      <c r="V111" s="25" t="s">
        <v>237</v>
      </c>
      <c r="W111" s="1"/>
    </row>
    <row r="112" spans="1:30" ht="45">
      <c r="A112" s="81"/>
      <c r="B112" s="36"/>
      <c r="C112" s="36"/>
      <c r="D112" s="42"/>
      <c r="E112" s="22"/>
      <c r="F112" s="42" t="s">
        <v>241</v>
      </c>
      <c r="G112" s="42" t="s">
        <v>242</v>
      </c>
      <c r="H112" s="23"/>
      <c r="I112" s="31"/>
      <c r="J112" s="32"/>
      <c r="K112" s="30">
        <v>0.02</v>
      </c>
      <c r="L112" s="32">
        <v>30000000</v>
      </c>
      <c r="M112" s="35">
        <v>0.04</v>
      </c>
      <c r="N112" s="32">
        <v>30000000</v>
      </c>
      <c r="O112" s="35">
        <v>0.06</v>
      </c>
      <c r="P112" s="32">
        <v>30000000</v>
      </c>
      <c r="Q112" s="31">
        <v>0.09</v>
      </c>
      <c r="R112" s="32">
        <v>30000000</v>
      </c>
      <c r="S112" s="31">
        <v>0.09</v>
      </c>
      <c r="T112" s="33">
        <f>J112+L112+N112+P112+R112</f>
        <v>120000000</v>
      </c>
      <c r="U112" s="22" t="s">
        <v>66</v>
      </c>
      <c r="V112" s="25" t="s">
        <v>32</v>
      </c>
      <c r="W112" s="1"/>
    </row>
    <row r="113" spans="1:30" ht="45">
      <c r="A113" s="81"/>
      <c r="B113" s="36"/>
      <c r="C113" s="36"/>
      <c r="D113" s="42"/>
      <c r="E113" s="22"/>
      <c r="F113" s="42" t="s">
        <v>243</v>
      </c>
      <c r="G113" s="42"/>
      <c r="H113" s="23"/>
      <c r="I113" s="31"/>
      <c r="J113" s="32"/>
      <c r="K113" s="30">
        <v>0.03</v>
      </c>
      <c r="L113" s="32">
        <v>200000000</v>
      </c>
      <c r="M113" s="35">
        <v>0.06</v>
      </c>
      <c r="N113" s="32">
        <v>200000000</v>
      </c>
      <c r="O113" s="35">
        <v>0.1</v>
      </c>
      <c r="P113" s="32">
        <v>200000000</v>
      </c>
      <c r="Q113" s="30">
        <v>0.15</v>
      </c>
      <c r="R113" s="32">
        <v>200000000</v>
      </c>
      <c r="S113" s="30">
        <f>Q113</f>
        <v>0.15</v>
      </c>
      <c r="T113" s="33">
        <f>J113+L113+N113+P113+R113</f>
        <v>800000000</v>
      </c>
      <c r="U113" s="22" t="s">
        <v>236</v>
      </c>
      <c r="V113" s="25" t="s">
        <v>237</v>
      </c>
      <c r="W113" s="1"/>
    </row>
    <row r="114" spans="1:30" ht="45">
      <c r="A114" s="26"/>
      <c r="B114" s="42"/>
      <c r="C114" s="27"/>
      <c r="D114" s="27"/>
      <c r="E114" s="22"/>
      <c r="F114" s="49" t="s">
        <v>244</v>
      </c>
      <c r="G114" s="42"/>
      <c r="H114" s="23"/>
      <c r="I114" s="31"/>
      <c r="J114" s="32"/>
      <c r="K114" s="30"/>
      <c r="L114" s="32"/>
      <c r="M114" s="35"/>
      <c r="N114" s="32"/>
      <c r="O114" s="35"/>
      <c r="P114" s="32"/>
      <c r="Q114" s="31"/>
      <c r="R114" s="32"/>
      <c r="S114" s="31"/>
      <c r="T114" s="29"/>
      <c r="U114" s="22"/>
      <c r="V114" s="25"/>
      <c r="W114" s="1"/>
    </row>
    <row r="115" spans="1:30" s="87" customFormat="1" ht="45">
      <c r="A115" s="82"/>
      <c r="B115" s="51"/>
      <c r="C115" s="22"/>
      <c r="D115" s="22"/>
      <c r="E115" s="22"/>
      <c r="F115" s="51" t="s">
        <v>245</v>
      </c>
      <c r="G115" s="83" t="s">
        <v>246</v>
      </c>
      <c r="H115" s="23"/>
      <c r="I115" s="31"/>
      <c r="J115" s="32"/>
      <c r="K115" s="84" t="s">
        <v>247</v>
      </c>
      <c r="L115" s="32">
        <v>20000000</v>
      </c>
      <c r="M115" s="35" t="s">
        <v>248</v>
      </c>
      <c r="N115" s="32">
        <v>20000000</v>
      </c>
      <c r="O115" s="35" t="s">
        <v>249</v>
      </c>
      <c r="P115" s="32">
        <v>20000000</v>
      </c>
      <c r="Q115" s="85">
        <v>0.98819999999999997</v>
      </c>
      <c r="R115" s="32">
        <v>20000000</v>
      </c>
      <c r="S115" s="85">
        <v>0.98819999999999997</v>
      </c>
      <c r="T115" s="33">
        <f>J115+L115+N115+P115+R115</f>
        <v>80000000</v>
      </c>
      <c r="U115" s="22" t="s">
        <v>66</v>
      </c>
      <c r="V115" s="25" t="s">
        <v>32</v>
      </c>
      <c r="W115" s="86"/>
      <c r="X115" s="86"/>
      <c r="Y115" s="86"/>
      <c r="Z115" s="86"/>
      <c r="AA115" s="86"/>
      <c r="AB115" s="86"/>
      <c r="AC115" s="86"/>
      <c r="AD115" s="86"/>
    </row>
    <row r="116" spans="1:30" ht="30">
      <c r="A116" s="26"/>
      <c r="B116" s="42"/>
      <c r="C116" s="60" t="s">
        <v>250</v>
      </c>
      <c r="D116" s="60" t="s">
        <v>251</v>
      </c>
      <c r="E116" s="22"/>
      <c r="F116" s="60" t="s">
        <v>252</v>
      </c>
      <c r="G116" s="42"/>
      <c r="H116" s="23"/>
      <c r="I116" s="31"/>
      <c r="J116" s="32"/>
      <c r="K116" s="30"/>
      <c r="L116" s="32"/>
      <c r="M116" s="35"/>
      <c r="N116" s="32"/>
      <c r="O116" s="35"/>
      <c r="P116" s="32"/>
      <c r="Q116" s="31"/>
      <c r="R116" s="32"/>
      <c r="S116" s="31"/>
      <c r="T116" s="29"/>
      <c r="U116" s="22"/>
      <c r="V116" s="25"/>
      <c r="W116" s="1"/>
    </row>
    <row r="117" spans="1:30" ht="45">
      <c r="A117" s="26"/>
      <c r="B117" s="42"/>
      <c r="C117" s="27"/>
      <c r="D117" s="27"/>
      <c r="E117" s="22"/>
      <c r="F117" s="42" t="s">
        <v>253</v>
      </c>
      <c r="G117" s="43" t="s">
        <v>254</v>
      </c>
      <c r="H117" s="23"/>
      <c r="I117" s="31"/>
      <c r="J117" s="32"/>
      <c r="K117" s="30">
        <v>0.05</v>
      </c>
      <c r="L117" s="32">
        <v>25000000</v>
      </c>
      <c r="M117" s="35">
        <v>0.1</v>
      </c>
      <c r="N117" s="32">
        <v>25000000</v>
      </c>
      <c r="O117" s="35">
        <v>0.2</v>
      </c>
      <c r="P117" s="32">
        <v>25000000</v>
      </c>
      <c r="Q117" s="31">
        <v>0.3</v>
      </c>
      <c r="R117" s="32">
        <v>25000000</v>
      </c>
      <c r="S117" s="31">
        <v>0.3</v>
      </c>
      <c r="T117" s="33">
        <f>J117+L117+N117+P117+R117</f>
        <v>100000000</v>
      </c>
      <c r="U117" s="22" t="s">
        <v>66</v>
      </c>
      <c r="V117" s="25" t="s">
        <v>32</v>
      </c>
      <c r="W117" s="1"/>
    </row>
    <row r="118" spans="1:30" ht="30">
      <c r="A118" s="26"/>
      <c r="B118" s="42"/>
      <c r="C118" s="27"/>
      <c r="D118" s="27"/>
      <c r="E118" s="22"/>
      <c r="F118" s="49" t="s">
        <v>255</v>
      </c>
      <c r="G118" s="42"/>
      <c r="H118" s="23"/>
      <c r="I118" s="31"/>
      <c r="J118" s="32"/>
      <c r="K118" s="30"/>
      <c r="L118" s="32"/>
      <c r="M118" s="35"/>
      <c r="N118" s="32"/>
      <c r="O118" s="35"/>
      <c r="P118" s="32"/>
      <c r="Q118" s="31"/>
      <c r="R118" s="32"/>
      <c r="S118" s="31"/>
      <c r="T118" s="29"/>
      <c r="U118" s="22"/>
      <c r="V118" s="25"/>
      <c r="W118" s="1"/>
    </row>
    <row r="119" spans="1:30" ht="90">
      <c r="A119" s="26"/>
      <c r="B119" s="42"/>
      <c r="C119" s="27"/>
      <c r="D119" s="27"/>
      <c r="E119" s="22"/>
      <c r="F119" s="42" t="s">
        <v>256</v>
      </c>
      <c r="G119" s="88" t="s">
        <v>257</v>
      </c>
      <c r="H119" s="23"/>
      <c r="I119" s="31"/>
      <c r="J119" s="32"/>
      <c r="K119" s="30">
        <v>0.05</v>
      </c>
      <c r="L119" s="32">
        <v>100000000</v>
      </c>
      <c r="M119" s="35">
        <v>0.1</v>
      </c>
      <c r="N119" s="32">
        <v>100000000</v>
      </c>
      <c r="O119" s="35">
        <v>0.2</v>
      </c>
      <c r="P119" s="32">
        <v>100000000</v>
      </c>
      <c r="Q119" s="31">
        <v>0.3</v>
      </c>
      <c r="R119" s="32">
        <v>100000000</v>
      </c>
      <c r="S119" s="31">
        <v>0.3</v>
      </c>
      <c r="T119" s="33">
        <f>J119+L119+N119+P119+R119</f>
        <v>400000000</v>
      </c>
      <c r="U119" s="22" t="s">
        <v>66</v>
      </c>
      <c r="V119" s="25" t="s">
        <v>32</v>
      </c>
      <c r="W119" s="1"/>
    </row>
    <row r="120" spans="1:30" ht="45">
      <c r="A120" s="26"/>
      <c r="B120" s="42"/>
      <c r="C120" s="27"/>
      <c r="D120" s="27"/>
      <c r="E120" s="22"/>
      <c r="F120" s="42" t="s">
        <v>258</v>
      </c>
      <c r="G120" s="42"/>
      <c r="H120" s="23"/>
      <c r="I120" s="31"/>
      <c r="J120" s="32"/>
      <c r="K120" s="30">
        <v>0.05</v>
      </c>
      <c r="L120" s="32">
        <v>100000000</v>
      </c>
      <c r="M120" s="35">
        <v>0.1</v>
      </c>
      <c r="N120" s="32">
        <v>100000000</v>
      </c>
      <c r="O120" s="35">
        <v>0.2</v>
      </c>
      <c r="P120" s="32">
        <v>100000000</v>
      </c>
      <c r="Q120" s="31">
        <v>0.3</v>
      </c>
      <c r="R120" s="32">
        <v>100000000</v>
      </c>
      <c r="S120" s="31">
        <v>0.3</v>
      </c>
      <c r="T120" s="33">
        <f>J120+L120+N120+P120+R120</f>
        <v>400000000</v>
      </c>
      <c r="U120" s="22" t="s">
        <v>66</v>
      </c>
      <c r="V120" s="25" t="s">
        <v>32</v>
      </c>
      <c r="W120" s="1"/>
    </row>
    <row r="121" spans="1:30" ht="60">
      <c r="A121" s="26"/>
      <c r="B121" s="42"/>
      <c r="C121" s="27"/>
      <c r="D121" s="27"/>
      <c r="E121" s="22"/>
      <c r="F121" s="49" t="s">
        <v>259</v>
      </c>
      <c r="G121" s="42"/>
      <c r="H121" s="23"/>
      <c r="I121" s="31"/>
      <c r="J121" s="32"/>
      <c r="K121" s="30"/>
      <c r="L121" s="32"/>
      <c r="M121" s="35"/>
      <c r="N121" s="32"/>
      <c r="O121" s="35"/>
      <c r="P121" s="32"/>
      <c r="Q121" s="31"/>
      <c r="R121" s="32"/>
      <c r="S121" s="31"/>
      <c r="T121" s="29"/>
      <c r="U121" s="22"/>
      <c r="V121" s="25"/>
      <c r="W121" s="1"/>
    </row>
    <row r="122" spans="1:30" ht="60">
      <c r="A122" s="26"/>
      <c r="B122" s="42"/>
      <c r="C122" s="27"/>
      <c r="D122" s="27"/>
      <c r="E122" s="22"/>
      <c r="F122" s="42" t="s">
        <v>260</v>
      </c>
      <c r="G122" s="43" t="s">
        <v>261</v>
      </c>
      <c r="H122" s="23"/>
      <c r="I122" s="30" t="s">
        <v>262</v>
      </c>
      <c r="J122" s="32">
        <v>20000000</v>
      </c>
      <c r="K122" s="30" t="s">
        <v>263</v>
      </c>
      <c r="L122" s="32">
        <v>20000000</v>
      </c>
      <c r="M122" s="35">
        <v>0.15</v>
      </c>
      <c r="N122" s="32">
        <v>20000000</v>
      </c>
      <c r="O122" s="35" t="s">
        <v>224</v>
      </c>
      <c r="P122" s="32">
        <v>20000000</v>
      </c>
      <c r="Q122" s="31">
        <v>0.2</v>
      </c>
      <c r="R122" s="32">
        <v>20000000</v>
      </c>
      <c r="S122" s="31">
        <v>0.2</v>
      </c>
      <c r="T122" s="33">
        <f>J122+L122+N122+P122+R122</f>
        <v>100000000</v>
      </c>
      <c r="U122" s="22" t="s">
        <v>31</v>
      </c>
      <c r="V122" s="25" t="s">
        <v>239</v>
      </c>
      <c r="W122" s="1"/>
    </row>
    <row r="123" spans="1:30" ht="45">
      <c r="A123" s="26"/>
      <c r="B123" s="42"/>
      <c r="C123" s="27"/>
      <c r="D123" s="27"/>
      <c r="E123" s="22"/>
      <c r="F123" s="89" t="s">
        <v>264</v>
      </c>
      <c r="G123" s="42"/>
      <c r="H123" s="23"/>
      <c r="I123" s="31"/>
      <c r="J123" s="32"/>
      <c r="K123" s="30"/>
      <c r="L123" s="32"/>
      <c r="M123" s="35"/>
      <c r="N123" s="32"/>
      <c r="O123" s="35"/>
      <c r="P123" s="32"/>
      <c r="Q123" s="31"/>
      <c r="R123" s="32"/>
      <c r="S123" s="31"/>
      <c r="T123" s="29"/>
      <c r="U123" s="22"/>
      <c r="V123" s="25"/>
      <c r="W123" s="1"/>
    </row>
    <row r="124" spans="1:30" ht="60">
      <c r="A124" s="26"/>
      <c r="B124" s="42"/>
      <c r="C124" s="27"/>
      <c r="D124" s="27"/>
      <c r="E124" s="22"/>
      <c r="F124" s="42" t="s">
        <v>265</v>
      </c>
      <c r="G124" s="43" t="s">
        <v>266</v>
      </c>
      <c r="H124" s="23"/>
      <c r="I124" s="90"/>
      <c r="J124" s="32"/>
      <c r="K124" s="90">
        <v>7</v>
      </c>
      <c r="L124" s="32">
        <v>15000000</v>
      </c>
      <c r="M124" s="90">
        <v>6</v>
      </c>
      <c r="N124" s="32">
        <v>15000000</v>
      </c>
      <c r="O124" s="90">
        <v>5</v>
      </c>
      <c r="P124" s="32">
        <v>15000000</v>
      </c>
      <c r="Q124" s="90">
        <v>4</v>
      </c>
      <c r="R124" s="32">
        <v>15000000</v>
      </c>
      <c r="S124" s="90">
        <v>4</v>
      </c>
      <c r="T124" s="33">
        <f>J124+L124+N124+P124+R124</f>
        <v>60000000</v>
      </c>
      <c r="U124" s="22" t="s">
        <v>267</v>
      </c>
      <c r="V124" s="25" t="s">
        <v>239</v>
      </c>
      <c r="W124" s="1"/>
    </row>
    <row r="125" spans="1:30" ht="105">
      <c r="A125" s="26"/>
      <c r="B125" s="42"/>
      <c r="C125" s="27"/>
      <c r="D125" s="27"/>
      <c r="E125" s="22"/>
      <c r="F125" s="42" t="s">
        <v>268</v>
      </c>
      <c r="G125" s="88" t="s">
        <v>269</v>
      </c>
      <c r="H125" s="23"/>
      <c r="I125" s="90"/>
      <c r="J125" s="32"/>
      <c r="K125" s="30" t="s">
        <v>270</v>
      </c>
      <c r="L125" s="32">
        <v>20000000</v>
      </c>
      <c r="M125" s="35">
        <v>0.75</v>
      </c>
      <c r="N125" s="32">
        <v>20000000</v>
      </c>
      <c r="O125" s="35">
        <v>0.8</v>
      </c>
      <c r="P125" s="32">
        <v>20000000</v>
      </c>
      <c r="Q125" s="31">
        <v>0.97</v>
      </c>
      <c r="R125" s="32">
        <v>20000000</v>
      </c>
      <c r="S125" s="31">
        <v>0.97</v>
      </c>
      <c r="T125" s="33">
        <f>J125+L125+N125+P125+R125</f>
        <v>80000000</v>
      </c>
      <c r="U125" s="22" t="s">
        <v>267</v>
      </c>
      <c r="V125" s="25" t="s">
        <v>239</v>
      </c>
      <c r="W125" s="1"/>
    </row>
    <row r="126" spans="1:30" ht="30">
      <c r="A126" s="26"/>
      <c r="B126" s="42"/>
      <c r="C126" s="27"/>
      <c r="D126" s="27"/>
      <c r="E126" s="22"/>
      <c r="F126" s="60" t="s">
        <v>271</v>
      </c>
      <c r="G126" s="60"/>
      <c r="H126" s="23"/>
      <c r="I126" s="31"/>
      <c r="J126" s="32"/>
      <c r="K126" s="30"/>
      <c r="L126" s="32"/>
      <c r="M126" s="35"/>
      <c r="N126" s="32"/>
      <c r="O126" s="35"/>
      <c r="P126" s="32"/>
      <c r="Q126" s="31"/>
      <c r="R126" s="32"/>
      <c r="S126" s="31"/>
      <c r="T126" s="29"/>
      <c r="U126" s="22"/>
      <c r="V126" s="25"/>
      <c r="W126" s="1"/>
    </row>
    <row r="127" spans="1:30" ht="75">
      <c r="A127" s="26"/>
      <c r="B127" s="42"/>
      <c r="C127" s="27"/>
      <c r="D127" s="27"/>
      <c r="E127" s="22"/>
      <c r="F127" s="42" t="s">
        <v>272</v>
      </c>
      <c r="G127" s="88" t="s">
        <v>273</v>
      </c>
      <c r="H127" s="88"/>
      <c r="I127" s="31"/>
      <c r="J127" s="32"/>
      <c r="K127" s="30">
        <v>0.05</v>
      </c>
      <c r="L127" s="32">
        <v>30000000</v>
      </c>
      <c r="M127" s="35">
        <v>0.1</v>
      </c>
      <c r="N127" s="32">
        <v>30000000</v>
      </c>
      <c r="O127" s="35">
        <v>0.15</v>
      </c>
      <c r="P127" s="32">
        <v>30000000</v>
      </c>
      <c r="Q127" s="31">
        <v>0.2</v>
      </c>
      <c r="R127" s="32">
        <v>30000000</v>
      </c>
      <c r="S127" s="31">
        <v>0.2</v>
      </c>
      <c r="T127" s="33">
        <f>J127+L127+N127+P127+R127</f>
        <v>120000000</v>
      </c>
      <c r="U127" s="22" t="s">
        <v>274</v>
      </c>
      <c r="V127" s="25" t="s">
        <v>239</v>
      </c>
      <c r="W127" s="1"/>
    </row>
    <row r="128" spans="1:30" ht="75">
      <c r="A128" s="26"/>
      <c r="B128" s="42"/>
      <c r="C128" s="27"/>
      <c r="D128" s="27"/>
      <c r="E128" s="22"/>
      <c r="F128" s="42" t="s">
        <v>275</v>
      </c>
      <c r="G128" s="88" t="s">
        <v>273</v>
      </c>
      <c r="H128" s="88"/>
      <c r="I128" s="30" t="s">
        <v>147</v>
      </c>
      <c r="J128" s="32">
        <v>60000000</v>
      </c>
      <c r="K128" s="30">
        <v>0.05</v>
      </c>
      <c r="L128" s="32">
        <v>60000000</v>
      </c>
      <c r="M128" s="35">
        <v>0.1</v>
      </c>
      <c r="N128" s="32">
        <v>60000000</v>
      </c>
      <c r="O128" s="35">
        <v>0.15</v>
      </c>
      <c r="P128" s="32">
        <v>60000000</v>
      </c>
      <c r="Q128" s="31">
        <v>0.2</v>
      </c>
      <c r="R128" s="32">
        <v>60000000</v>
      </c>
      <c r="S128" s="31">
        <v>0.2</v>
      </c>
      <c r="T128" s="33">
        <f>J128+L128+N128+P128+R128</f>
        <v>300000000</v>
      </c>
      <c r="U128" s="22" t="s">
        <v>51</v>
      </c>
      <c r="V128" s="25" t="s">
        <v>239</v>
      </c>
      <c r="W128" s="1"/>
    </row>
    <row r="129" spans="1:30" ht="30">
      <c r="A129" s="26"/>
      <c r="B129" s="42"/>
      <c r="C129" s="27"/>
      <c r="D129" s="27"/>
      <c r="E129" s="22"/>
      <c r="F129" s="60" t="s">
        <v>276</v>
      </c>
      <c r="G129" s="42"/>
      <c r="H129" s="23"/>
      <c r="I129" s="31"/>
      <c r="J129" s="32"/>
      <c r="K129" s="30"/>
      <c r="L129" s="32"/>
      <c r="M129" s="35"/>
      <c r="N129" s="32"/>
      <c r="O129" s="35"/>
      <c r="P129" s="32"/>
      <c r="Q129" s="31"/>
      <c r="R129" s="32"/>
      <c r="S129" s="31"/>
      <c r="T129" s="29"/>
      <c r="U129" s="22"/>
      <c r="V129" s="25"/>
      <c r="W129" s="1"/>
    </row>
    <row r="130" spans="1:30" ht="75">
      <c r="A130" s="26"/>
      <c r="B130" s="42"/>
      <c r="C130" s="27"/>
      <c r="D130" s="27"/>
      <c r="E130" s="22"/>
      <c r="F130" s="42" t="s">
        <v>277</v>
      </c>
      <c r="G130" s="88" t="s">
        <v>278</v>
      </c>
      <c r="H130" s="23"/>
      <c r="I130" s="31">
        <v>0.02</v>
      </c>
      <c r="J130" s="32">
        <v>5000000</v>
      </c>
      <c r="K130" s="30">
        <v>0.04</v>
      </c>
      <c r="L130" s="32">
        <v>10000000</v>
      </c>
      <c r="M130" s="35">
        <v>0.06</v>
      </c>
      <c r="N130" s="32">
        <v>15000000</v>
      </c>
      <c r="O130" s="35">
        <v>0.08</v>
      </c>
      <c r="P130" s="32">
        <v>20000000</v>
      </c>
      <c r="Q130" s="31">
        <v>0.1</v>
      </c>
      <c r="R130" s="32">
        <v>20000000</v>
      </c>
      <c r="S130" s="31">
        <v>0.1</v>
      </c>
      <c r="T130" s="33">
        <f>J130+L130+N130+P130+R130</f>
        <v>70000000</v>
      </c>
      <c r="U130" s="22" t="s">
        <v>279</v>
      </c>
      <c r="V130" s="25" t="s">
        <v>239</v>
      </c>
      <c r="W130" s="1"/>
    </row>
    <row r="131" spans="1:30" ht="75">
      <c r="A131" s="26"/>
      <c r="B131" s="42"/>
      <c r="C131" s="27"/>
      <c r="D131" s="27"/>
      <c r="E131" s="22"/>
      <c r="F131" s="42" t="s">
        <v>280</v>
      </c>
      <c r="G131" s="88" t="s">
        <v>278</v>
      </c>
      <c r="H131" s="23"/>
      <c r="I131" s="31"/>
      <c r="J131" s="32"/>
      <c r="K131" s="30">
        <v>0.04</v>
      </c>
      <c r="L131" s="32">
        <v>10000000</v>
      </c>
      <c r="M131" s="35">
        <v>0.06</v>
      </c>
      <c r="N131" s="32">
        <v>15000000</v>
      </c>
      <c r="O131" s="35">
        <v>0.08</v>
      </c>
      <c r="P131" s="32">
        <v>20000000</v>
      </c>
      <c r="Q131" s="31">
        <v>0.1</v>
      </c>
      <c r="R131" s="32">
        <v>20000000</v>
      </c>
      <c r="S131" s="31">
        <v>0.1</v>
      </c>
      <c r="T131" s="33">
        <f>J131+L131+N131+P131+R131</f>
        <v>65000000</v>
      </c>
      <c r="U131" s="22" t="s">
        <v>279</v>
      </c>
      <c r="V131" s="25" t="s">
        <v>239</v>
      </c>
      <c r="W131" s="1"/>
    </row>
    <row r="132" spans="1:30" s="98" customFormat="1">
      <c r="A132" s="17" t="s">
        <v>281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91"/>
      <c r="N132" s="92"/>
      <c r="O132" s="91"/>
      <c r="P132" s="92"/>
      <c r="Q132" s="93"/>
      <c r="R132" s="92"/>
      <c r="S132" s="93"/>
      <c r="T132" s="94"/>
      <c r="U132" s="95"/>
      <c r="V132" s="96"/>
      <c r="W132" s="97"/>
      <c r="X132" s="97"/>
      <c r="Y132" s="97"/>
      <c r="Z132" s="97"/>
      <c r="AA132" s="97"/>
      <c r="AB132" s="97"/>
      <c r="AC132" s="97"/>
      <c r="AD132" s="97"/>
    </row>
    <row r="133" spans="1:30" ht="75">
      <c r="A133" s="99">
        <v>1</v>
      </c>
      <c r="B133" s="100" t="s">
        <v>282</v>
      </c>
      <c r="C133" s="60" t="s">
        <v>283</v>
      </c>
      <c r="D133" s="49" t="s">
        <v>284</v>
      </c>
      <c r="E133" s="22"/>
      <c r="F133" s="60" t="s">
        <v>285</v>
      </c>
      <c r="G133" s="42"/>
      <c r="H133" s="23"/>
      <c r="I133" s="31"/>
      <c r="J133" s="32"/>
      <c r="K133" s="30"/>
      <c r="L133" s="32"/>
      <c r="M133" s="35"/>
      <c r="N133" s="32"/>
      <c r="O133" s="35"/>
      <c r="P133" s="32"/>
      <c r="Q133" s="31"/>
      <c r="R133" s="32"/>
      <c r="S133" s="31"/>
      <c r="T133" s="29"/>
      <c r="U133" s="22"/>
      <c r="V133" s="25"/>
      <c r="W133" s="1"/>
    </row>
    <row r="134" spans="1:30" ht="45">
      <c r="A134" s="26"/>
      <c r="B134" s="101"/>
      <c r="C134" s="27"/>
      <c r="D134" s="27"/>
      <c r="E134" s="22"/>
      <c r="F134" s="42" t="s">
        <v>286</v>
      </c>
      <c r="G134" s="88" t="s">
        <v>287</v>
      </c>
      <c r="H134" s="23"/>
      <c r="I134" s="31"/>
      <c r="J134" s="32"/>
      <c r="K134" s="31"/>
      <c r="L134" s="32"/>
      <c r="M134" s="35" t="s">
        <v>288</v>
      </c>
      <c r="N134" s="32">
        <v>50000000</v>
      </c>
      <c r="O134" s="35">
        <v>0.43</v>
      </c>
      <c r="P134" s="32">
        <v>50000000</v>
      </c>
      <c r="Q134" s="31">
        <v>0.49</v>
      </c>
      <c r="R134" s="32">
        <v>50000000</v>
      </c>
      <c r="S134" s="31">
        <v>0.49</v>
      </c>
      <c r="T134" s="33">
        <f>J134+L134+N134+P134+R134</f>
        <v>150000000</v>
      </c>
      <c r="U134" s="22" t="s">
        <v>51</v>
      </c>
      <c r="V134" s="25" t="s">
        <v>239</v>
      </c>
      <c r="W134" s="1"/>
    </row>
    <row r="135" spans="1:30" ht="45">
      <c r="A135" s="26"/>
      <c r="B135" s="42"/>
      <c r="C135" s="27"/>
      <c r="D135" s="27"/>
      <c r="E135" s="22"/>
      <c r="F135" s="60" t="s">
        <v>289</v>
      </c>
      <c r="G135" s="42"/>
      <c r="H135" s="23"/>
      <c r="I135" s="31"/>
      <c r="J135" s="32"/>
      <c r="K135" s="30"/>
      <c r="L135" s="32"/>
      <c r="M135" s="35"/>
      <c r="N135" s="32"/>
      <c r="O135" s="35"/>
      <c r="P135" s="32"/>
      <c r="Q135" s="31"/>
      <c r="R135" s="32"/>
      <c r="S135" s="31"/>
      <c r="T135" s="29"/>
      <c r="U135" s="22"/>
      <c r="V135" s="25"/>
      <c r="W135" s="1"/>
    </row>
    <row r="136" spans="1:30" s="87" customFormat="1" ht="60">
      <c r="A136" s="82"/>
      <c r="B136" s="51"/>
      <c r="C136" s="22"/>
      <c r="D136" s="22"/>
      <c r="E136" s="22"/>
      <c r="F136" s="51" t="s">
        <v>290</v>
      </c>
      <c r="G136" s="51" t="s">
        <v>291</v>
      </c>
      <c r="H136" s="23"/>
      <c r="I136" s="31">
        <v>1</v>
      </c>
      <c r="J136" s="32">
        <v>25000000</v>
      </c>
      <c r="K136" s="31">
        <v>1</v>
      </c>
      <c r="L136" s="32">
        <v>40000000</v>
      </c>
      <c r="M136" s="31">
        <v>1</v>
      </c>
      <c r="N136" s="32">
        <v>40000000</v>
      </c>
      <c r="O136" s="31">
        <v>1</v>
      </c>
      <c r="P136" s="32">
        <v>40000000</v>
      </c>
      <c r="Q136" s="31">
        <v>1</v>
      </c>
      <c r="R136" s="32">
        <v>40000000</v>
      </c>
      <c r="S136" s="31">
        <v>1</v>
      </c>
      <c r="T136" s="33">
        <f>J136+L136+N136+P136+R136</f>
        <v>185000000</v>
      </c>
      <c r="U136" s="22" t="s">
        <v>51</v>
      </c>
      <c r="V136" s="25" t="s">
        <v>292</v>
      </c>
      <c r="W136" s="86"/>
      <c r="X136" s="86"/>
      <c r="Y136" s="86"/>
      <c r="Z136" s="86"/>
      <c r="AA136" s="86"/>
      <c r="AB136" s="86"/>
      <c r="AC136" s="86"/>
      <c r="AD136" s="86"/>
    </row>
    <row r="137" spans="1:30" ht="45">
      <c r="A137" s="26"/>
      <c r="B137" s="42"/>
      <c r="C137" s="27"/>
      <c r="D137" s="27"/>
      <c r="E137" s="22"/>
      <c r="F137" s="60" t="s">
        <v>293</v>
      </c>
      <c r="G137" s="42"/>
      <c r="H137" s="23"/>
      <c r="I137" s="31"/>
      <c r="J137" s="32"/>
      <c r="K137" s="30"/>
      <c r="L137" s="32"/>
      <c r="M137" s="35"/>
      <c r="N137" s="32"/>
      <c r="O137" s="35"/>
      <c r="P137" s="32"/>
      <c r="Q137" s="31"/>
      <c r="R137" s="32"/>
      <c r="S137" s="31"/>
      <c r="T137" s="29"/>
      <c r="U137" s="22"/>
      <c r="V137" s="25"/>
      <c r="W137" s="1"/>
    </row>
    <row r="138" spans="1:30" ht="30">
      <c r="A138" s="26"/>
      <c r="B138" s="42"/>
      <c r="C138" s="27"/>
      <c r="D138" s="27"/>
      <c r="E138" s="22"/>
      <c r="F138" s="42" t="s">
        <v>294</v>
      </c>
      <c r="G138" s="42" t="s">
        <v>295</v>
      </c>
      <c r="H138" s="23"/>
      <c r="I138" s="30" t="s">
        <v>296</v>
      </c>
      <c r="J138" s="32">
        <v>5000000</v>
      </c>
      <c r="K138" s="30" t="s">
        <v>297</v>
      </c>
      <c r="L138" s="32">
        <v>15000000</v>
      </c>
      <c r="M138" s="35" t="s">
        <v>298</v>
      </c>
      <c r="N138" s="32">
        <v>15000000</v>
      </c>
      <c r="O138" s="35" t="s">
        <v>299</v>
      </c>
      <c r="P138" s="32">
        <v>15000000</v>
      </c>
      <c r="Q138" s="30" t="s">
        <v>300</v>
      </c>
      <c r="R138" s="32">
        <v>15000000</v>
      </c>
      <c r="S138" s="30" t="s">
        <v>300</v>
      </c>
      <c r="T138" s="33">
        <f>J138+L138+N138+P138+R138</f>
        <v>65000000</v>
      </c>
      <c r="U138" s="22" t="s">
        <v>51</v>
      </c>
      <c r="V138" s="25" t="s">
        <v>292</v>
      </c>
      <c r="W138" s="1"/>
    </row>
    <row r="139" spans="1:30" ht="45">
      <c r="A139" s="26"/>
      <c r="B139" s="42"/>
      <c r="C139" s="27"/>
      <c r="D139" s="27"/>
      <c r="E139" s="22"/>
      <c r="F139" s="44" t="s">
        <v>301</v>
      </c>
      <c r="G139" s="42"/>
      <c r="H139" s="23"/>
      <c r="I139" s="31"/>
      <c r="J139" s="32"/>
      <c r="K139" s="30"/>
      <c r="L139" s="32"/>
      <c r="M139" s="35"/>
      <c r="N139" s="32"/>
      <c r="O139" s="35"/>
      <c r="P139" s="32"/>
      <c r="Q139" s="31"/>
      <c r="R139" s="32"/>
      <c r="S139" s="31"/>
      <c r="T139" s="29"/>
      <c r="U139" s="22"/>
      <c r="V139" s="25"/>
      <c r="W139" s="1"/>
    </row>
    <row r="140" spans="1:30" ht="45">
      <c r="A140" s="26"/>
      <c r="B140" s="42"/>
      <c r="C140" s="27"/>
      <c r="D140" s="27"/>
      <c r="E140" s="22"/>
      <c r="F140" s="42" t="s">
        <v>302</v>
      </c>
      <c r="G140" s="42" t="s">
        <v>303</v>
      </c>
      <c r="H140" s="23"/>
      <c r="I140" s="31"/>
      <c r="J140" s="32"/>
      <c r="K140" s="30">
        <v>0.71</v>
      </c>
      <c r="L140" s="32">
        <v>15000000</v>
      </c>
      <c r="M140" s="35">
        <v>0.74</v>
      </c>
      <c r="N140" s="32">
        <v>15000000</v>
      </c>
      <c r="O140" s="35">
        <v>0.78</v>
      </c>
      <c r="P140" s="32">
        <v>15000000</v>
      </c>
      <c r="Q140" s="31">
        <v>0.8</v>
      </c>
      <c r="R140" s="32">
        <v>15000000</v>
      </c>
      <c r="S140" s="31">
        <v>0.8</v>
      </c>
      <c r="T140" s="33">
        <f>J140+L140+N140+P140+R140</f>
        <v>60000000</v>
      </c>
      <c r="U140" s="22" t="s">
        <v>51</v>
      </c>
      <c r="V140" s="25" t="s">
        <v>292</v>
      </c>
      <c r="W140" s="1"/>
    </row>
    <row r="141" spans="1:30" ht="30">
      <c r="A141" s="26"/>
      <c r="B141" s="42"/>
      <c r="C141" s="27"/>
      <c r="D141" s="27"/>
      <c r="E141" s="22"/>
      <c r="F141" s="60" t="s">
        <v>304</v>
      </c>
      <c r="G141" s="42"/>
      <c r="H141" s="23"/>
      <c r="I141" s="31"/>
      <c r="J141" s="32"/>
      <c r="K141" s="30"/>
      <c r="L141" s="32"/>
      <c r="M141" s="35"/>
      <c r="N141" s="32"/>
      <c r="O141" s="35"/>
      <c r="P141" s="32"/>
      <c r="Q141" s="31"/>
      <c r="R141" s="32"/>
      <c r="S141" s="31"/>
      <c r="T141" s="29"/>
      <c r="U141" s="22"/>
      <c r="V141" s="25"/>
      <c r="W141" s="1"/>
    </row>
    <row r="142" spans="1:30" ht="120">
      <c r="A142" s="26"/>
      <c r="B142" s="42"/>
      <c r="C142" s="27"/>
      <c r="D142" s="27"/>
      <c r="E142" s="22"/>
      <c r="F142" s="42" t="s">
        <v>305</v>
      </c>
      <c r="G142" s="102" t="s">
        <v>306</v>
      </c>
      <c r="H142" s="23"/>
      <c r="I142" s="31"/>
      <c r="J142" s="32"/>
      <c r="K142" s="103">
        <v>2</v>
      </c>
      <c r="L142" s="32">
        <v>15000000</v>
      </c>
      <c r="M142" s="103">
        <v>3</v>
      </c>
      <c r="N142" s="32">
        <v>15000000</v>
      </c>
      <c r="O142" s="103">
        <v>4</v>
      </c>
      <c r="P142" s="32">
        <v>15000000</v>
      </c>
      <c r="Q142" s="103">
        <v>5</v>
      </c>
      <c r="R142" s="32">
        <v>15000000</v>
      </c>
      <c r="S142" s="103">
        <v>6</v>
      </c>
      <c r="T142" s="33">
        <f>J142+L142+N142+P142+R142</f>
        <v>60000000</v>
      </c>
      <c r="U142" s="22" t="s">
        <v>51</v>
      </c>
      <c r="V142" s="25" t="s">
        <v>292</v>
      </c>
      <c r="W142" s="1"/>
    </row>
    <row r="143" spans="1:30" ht="90">
      <c r="A143" s="26"/>
      <c r="B143" s="42"/>
      <c r="C143" s="27"/>
      <c r="D143" s="27"/>
      <c r="E143" s="22"/>
      <c r="F143" s="60" t="s">
        <v>307</v>
      </c>
      <c r="G143" s="42"/>
      <c r="H143" s="23"/>
      <c r="I143" s="31"/>
      <c r="J143" s="32"/>
      <c r="K143" s="30"/>
      <c r="L143" s="32"/>
      <c r="M143" s="35"/>
      <c r="N143" s="32"/>
      <c r="O143" s="35"/>
      <c r="P143" s="32"/>
      <c r="Q143" s="31"/>
      <c r="R143" s="32"/>
      <c r="S143" s="31"/>
      <c r="T143" s="29"/>
      <c r="U143" s="22"/>
      <c r="V143" s="25"/>
      <c r="W143" s="1"/>
    </row>
    <row r="144" spans="1:30" ht="45">
      <c r="A144" s="26"/>
      <c r="B144" s="42"/>
      <c r="C144" s="27"/>
      <c r="D144" s="27"/>
      <c r="E144" s="22"/>
      <c r="F144" s="42" t="s">
        <v>308</v>
      </c>
      <c r="G144" s="43" t="s">
        <v>309</v>
      </c>
      <c r="H144" s="23"/>
      <c r="I144" s="31"/>
      <c r="J144" s="32"/>
      <c r="K144" s="30">
        <v>0.62</v>
      </c>
      <c r="L144" s="32">
        <v>10000000</v>
      </c>
      <c r="M144" s="35">
        <v>0.68</v>
      </c>
      <c r="N144" s="32">
        <v>10000000</v>
      </c>
      <c r="O144" s="35">
        <v>0.75</v>
      </c>
      <c r="P144" s="32">
        <v>10000000</v>
      </c>
      <c r="Q144" s="30" t="s">
        <v>310</v>
      </c>
      <c r="R144" s="32">
        <v>10000000</v>
      </c>
      <c r="S144" s="30" t="s">
        <v>310</v>
      </c>
      <c r="T144" s="33">
        <f>J144+L144+N144+P144+R144</f>
        <v>40000000</v>
      </c>
      <c r="U144" s="22" t="s">
        <v>51</v>
      </c>
      <c r="V144" s="25" t="s">
        <v>292</v>
      </c>
      <c r="W144" s="1"/>
    </row>
    <row r="145" spans="1:23" ht="105">
      <c r="A145" s="26"/>
      <c r="B145" s="42"/>
      <c r="C145" s="27"/>
      <c r="D145" s="27"/>
      <c r="E145" s="22"/>
      <c r="F145" s="42" t="s">
        <v>311</v>
      </c>
      <c r="G145" s="88" t="s">
        <v>312</v>
      </c>
      <c r="H145" s="23"/>
      <c r="I145" s="31"/>
      <c r="J145" s="32"/>
      <c r="K145" s="30">
        <v>0.43</v>
      </c>
      <c r="L145" s="32">
        <v>10000000</v>
      </c>
      <c r="M145" s="35">
        <v>0.47</v>
      </c>
      <c r="N145" s="32">
        <v>10000000</v>
      </c>
      <c r="O145" s="35">
        <v>0.55000000000000004</v>
      </c>
      <c r="P145" s="32">
        <v>10000000</v>
      </c>
      <c r="Q145" s="30">
        <v>0.6</v>
      </c>
      <c r="R145" s="32">
        <v>10000000</v>
      </c>
      <c r="S145" s="30">
        <v>0.6</v>
      </c>
      <c r="T145" s="33">
        <f>J145+L145+N145+P145+R145</f>
        <v>40000000</v>
      </c>
      <c r="U145" s="22" t="s">
        <v>51</v>
      </c>
      <c r="V145" s="25" t="s">
        <v>292</v>
      </c>
      <c r="W145" s="1"/>
    </row>
    <row r="146" spans="1:23" ht="105">
      <c r="A146" s="26"/>
      <c r="B146" s="42"/>
      <c r="C146" s="27"/>
      <c r="D146" s="27"/>
      <c r="E146" s="22"/>
      <c r="F146" s="42" t="s">
        <v>313</v>
      </c>
      <c r="G146" s="88" t="s">
        <v>312</v>
      </c>
      <c r="H146" s="23"/>
      <c r="I146" s="31">
        <v>0.43</v>
      </c>
      <c r="J146" s="32">
        <v>20000000</v>
      </c>
      <c r="K146" s="30">
        <v>0.45</v>
      </c>
      <c r="L146" s="32">
        <v>30000000</v>
      </c>
      <c r="M146" s="35">
        <v>0.47</v>
      </c>
      <c r="N146" s="32">
        <v>30000000</v>
      </c>
      <c r="O146" s="35">
        <v>0.55000000000000004</v>
      </c>
      <c r="P146" s="32">
        <v>30000000</v>
      </c>
      <c r="Q146" s="30">
        <v>0.6</v>
      </c>
      <c r="R146" s="32">
        <v>30000000</v>
      </c>
      <c r="S146" s="30">
        <v>0.6</v>
      </c>
      <c r="T146" s="33">
        <f>J146+L146+N146+P146+R146</f>
        <v>140000000</v>
      </c>
      <c r="U146" s="22" t="s">
        <v>236</v>
      </c>
      <c r="V146" s="25" t="s">
        <v>314</v>
      </c>
      <c r="W146" s="1"/>
    </row>
    <row r="147" spans="1:23" ht="30">
      <c r="A147" s="26"/>
      <c r="B147" s="42"/>
      <c r="C147" s="27"/>
      <c r="D147" s="27"/>
      <c r="E147" s="22"/>
      <c r="F147" s="49" t="s">
        <v>315</v>
      </c>
      <c r="G147" s="42"/>
      <c r="H147" s="23"/>
      <c r="I147" s="31"/>
      <c r="J147" s="32"/>
      <c r="K147" s="30"/>
      <c r="L147" s="32"/>
      <c r="M147" s="35"/>
      <c r="N147" s="32"/>
      <c r="O147" s="35"/>
      <c r="P147" s="32"/>
      <c r="Q147" s="31"/>
      <c r="R147" s="32"/>
      <c r="S147" s="31"/>
      <c r="T147" s="29"/>
      <c r="U147" s="22"/>
      <c r="V147" s="25"/>
      <c r="W147" s="1"/>
    </row>
    <row r="148" spans="1:23" ht="60">
      <c r="A148" s="26"/>
      <c r="B148" s="42"/>
      <c r="C148" s="27"/>
      <c r="D148" s="27"/>
      <c r="E148" s="22"/>
      <c r="F148" s="42" t="s">
        <v>316</v>
      </c>
      <c r="G148" s="43" t="s">
        <v>317</v>
      </c>
      <c r="H148" s="23"/>
      <c r="I148" s="31"/>
      <c r="J148" s="32"/>
      <c r="K148" s="103" t="s">
        <v>318</v>
      </c>
      <c r="L148" s="32">
        <v>100000000</v>
      </c>
      <c r="M148" s="35" t="s">
        <v>319</v>
      </c>
      <c r="N148" s="32">
        <v>100000000</v>
      </c>
      <c r="O148" s="35" t="s">
        <v>320</v>
      </c>
      <c r="P148" s="32">
        <v>100000000</v>
      </c>
      <c r="Q148" s="30">
        <v>0.6</v>
      </c>
      <c r="R148" s="32">
        <v>100000000</v>
      </c>
      <c r="S148" s="30" t="s">
        <v>321</v>
      </c>
      <c r="T148" s="33">
        <f>J148+L148+N148+P148+R148</f>
        <v>400000000</v>
      </c>
      <c r="U148" s="22" t="s">
        <v>322</v>
      </c>
      <c r="V148" s="25" t="s">
        <v>292</v>
      </c>
      <c r="W148" s="1"/>
    </row>
    <row r="149" spans="1:23" ht="45">
      <c r="A149" s="26"/>
      <c r="B149" s="42"/>
      <c r="C149" s="27"/>
      <c r="D149" s="27"/>
      <c r="E149" s="22"/>
      <c r="F149" s="60" t="s">
        <v>323</v>
      </c>
      <c r="G149" s="42"/>
      <c r="H149" s="23"/>
      <c r="I149" s="31"/>
      <c r="J149" s="32"/>
      <c r="K149" s="30"/>
      <c r="L149" s="32"/>
      <c r="M149" s="35"/>
      <c r="N149" s="32"/>
      <c r="O149" s="35"/>
      <c r="P149" s="32"/>
      <c r="Q149" s="31"/>
      <c r="R149" s="32"/>
      <c r="S149" s="31"/>
      <c r="T149" s="29"/>
      <c r="U149" s="22"/>
      <c r="V149" s="25"/>
      <c r="W149" s="1"/>
    </row>
    <row r="150" spans="1:23" ht="60">
      <c r="A150" s="26"/>
      <c r="B150" s="42"/>
      <c r="C150" s="27"/>
      <c r="D150" s="27"/>
      <c r="E150" s="22"/>
      <c r="F150" s="42" t="s">
        <v>324</v>
      </c>
      <c r="G150" s="43" t="s">
        <v>325</v>
      </c>
      <c r="H150" s="23"/>
      <c r="I150" s="31"/>
      <c r="J150" s="32"/>
      <c r="K150" s="30">
        <v>0.4</v>
      </c>
      <c r="L150" s="32">
        <v>60000000</v>
      </c>
      <c r="M150" s="35">
        <v>0.6</v>
      </c>
      <c r="N150" s="32">
        <v>60000000</v>
      </c>
      <c r="O150" s="35">
        <v>0.8</v>
      </c>
      <c r="P150" s="32">
        <v>60000000</v>
      </c>
      <c r="Q150" s="30">
        <v>1</v>
      </c>
      <c r="R150" s="32">
        <v>60000000</v>
      </c>
      <c r="S150" s="30">
        <v>1</v>
      </c>
      <c r="T150" s="33">
        <f>J150+L150+N150+P150+R150</f>
        <v>240000000</v>
      </c>
      <c r="U150" s="22" t="s">
        <v>279</v>
      </c>
      <c r="V150" s="25" t="s">
        <v>292</v>
      </c>
      <c r="W150" s="1"/>
    </row>
    <row r="151" spans="1:23" ht="30">
      <c r="A151" s="26"/>
      <c r="B151" s="42"/>
      <c r="C151" s="27"/>
      <c r="D151" s="27"/>
      <c r="E151" s="22"/>
      <c r="F151" s="44" t="s">
        <v>326</v>
      </c>
      <c r="G151" s="42"/>
      <c r="H151" s="23"/>
      <c r="I151" s="31"/>
      <c r="J151" s="32"/>
      <c r="K151" s="30"/>
      <c r="L151" s="32"/>
      <c r="M151" s="35"/>
      <c r="N151" s="32"/>
      <c r="O151" s="35"/>
      <c r="P151" s="32"/>
      <c r="Q151" s="31"/>
      <c r="R151" s="32"/>
      <c r="S151" s="31"/>
      <c r="T151" s="29"/>
      <c r="U151" s="22"/>
      <c r="V151" s="25"/>
      <c r="W151" s="1"/>
    </row>
    <row r="152" spans="1:23" ht="60">
      <c r="A152" s="26"/>
      <c r="B152" s="42"/>
      <c r="C152" s="27"/>
      <c r="D152" s="27"/>
      <c r="E152" s="22"/>
      <c r="F152" s="42" t="s">
        <v>327</v>
      </c>
      <c r="G152" s="42" t="s">
        <v>328</v>
      </c>
      <c r="H152" s="23"/>
      <c r="I152" s="31" t="s">
        <v>30</v>
      </c>
      <c r="J152" s="32">
        <v>0</v>
      </c>
      <c r="K152" s="30">
        <v>0.22</v>
      </c>
      <c r="L152" s="32">
        <v>15000000</v>
      </c>
      <c r="M152" s="35">
        <v>0.38</v>
      </c>
      <c r="N152" s="32">
        <v>15000000</v>
      </c>
      <c r="O152" s="35">
        <v>0.5</v>
      </c>
      <c r="P152" s="32">
        <v>15000000</v>
      </c>
      <c r="Q152" s="30">
        <v>0.68</v>
      </c>
      <c r="R152" s="32">
        <v>15000000</v>
      </c>
      <c r="S152" s="30">
        <v>0.68</v>
      </c>
      <c r="T152" s="33">
        <f>J152+L152+N152+P152+R152</f>
        <v>60000000</v>
      </c>
      <c r="U152" s="22" t="s">
        <v>51</v>
      </c>
      <c r="V152" s="25" t="s">
        <v>292</v>
      </c>
      <c r="W152" s="1"/>
    </row>
    <row r="153" spans="1:23" ht="45">
      <c r="A153" s="26"/>
      <c r="B153" s="42"/>
      <c r="C153" s="27"/>
      <c r="D153" s="27"/>
      <c r="E153" s="22"/>
      <c r="F153" s="44" t="s">
        <v>329</v>
      </c>
      <c r="G153" s="42"/>
      <c r="H153" s="23"/>
      <c r="I153" s="31"/>
      <c r="J153" s="32"/>
      <c r="K153" s="30"/>
      <c r="L153" s="32"/>
      <c r="M153" s="35"/>
      <c r="N153" s="32"/>
      <c r="O153" s="35"/>
      <c r="P153" s="32"/>
      <c r="Q153" s="31"/>
      <c r="R153" s="32"/>
      <c r="S153" s="31"/>
      <c r="T153" s="29"/>
      <c r="U153" s="22"/>
      <c r="V153" s="25"/>
      <c r="W153" s="1"/>
    </row>
    <row r="154" spans="1:23" ht="75">
      <c r="A154" s="26"/>
      <c r="B154" s="42"/>
      <c r="C154" s="27"/>
      <c r="D154" s="27"/>
      <c r="E154" s="22"/>
      <c r="F154" s="42" t="s">
        <v>330</v>
      </c>
      <c r="G154" s="42" t="s">
        <v>331</v>
      </c>
      <c r="H154" s="23"/>
      <c r="I154" s="30" t="s">
        <v>332</v>
      </c>
      <c r="J154" s="32">
        <f>'[1]CEK LIST ASPIRASI 2017'!$G$72</f>
        <v>740000000</v>
      </c>
      <c r="K154" s="30">
        <v>0.9</v>
      </c>
      <c r="L154" s="32">
        <v>300000000</v>
      </c>
      <c r="M154" s="35">
        <v>0.95</v>
      </c>
      <c r="N154" s="32">
        <v>750000000</v>
      </c>
      <c r="O154" s="35">
        <v>0.98</v>
      </c>
      <c r="P154" s="32">
        <v>750000000</v>
      </c>
      <c r="Q154" s="31">
        <v>1</v>
      </c>
      <c r="R154" s="32">
        <v>750000000</v>
      </c>
      <c r="S154" s="31">
        <v>1</v>
      </c>
      <c r="T154" s="33">
        <f>J154+L154+N154+P154+R154</f>
        <v>3290000000</v>
      </c>
      <c r="U154" s="22" t="s">
        <v>66</v>
      </c>
      <c r="V154" s="25" t="s">
        <v>292</v>
      </c>
      <c r="W154" s="1"/>
    </row>
    <row r="155" spans="1:23" ht="45">
      <c r="A155" s="26"/>
      <c r="B155" s="42"/>
      <c r="C155" s="27"/>
      <c r="D155" s="27"/>
      <c r="E155" s="22"/>
      <c r="F155" s="42" t="s">
        <v>333</v>
      </c>
      <c r="G155" s="42" t="s">
        <v>334</v>
      </c>
      <c r="H155" s="23"/>
      <c r="I155" s="31">
        <v>0.49</v>
      </c>
      <c r="J155" s="32">
        <v>200000000</v>
      </c>
      <c r="K155" s="30">
        <v>0.6</v>
      </c>
      <c r="L155" s="32">
        <v>200000000</v>
      </c>
      <c r="M155" s="35">
        <v>0.75</v>
      </c>
      <c r="N155" s="32">
        <v>400000000</v>
      </c>
      <c r="O155" s="35">
        <v>0.9</v>
      </c>
      <c r="P155" s="32">
        <v>400000000</v>
      </c>
      <c r="Q155" s="31">
        <v>1</v>
      </c>
      <c r="R155" s="32">
        <v>600000000</v>
      </c>
      <c r="S155" s="31">
        <v>1</v>
      </c>
      <c r="T155" s="33">
        <f>J155+L155+N155+P155+R155</f>
        <v>1800000000</v>
      </c>
      <c r="U155" s="22" t="s">
        <v>66</v>
      </c>
      <c r="V155" s="25" t="s">
        <v>292</v>
      </c>
      <c r="W155" s="1"/>
    </row>
    <row r="156" spans="1:23" ht="30">
      <c r="A156" s="26"/>
      <c r="B156" s="42"/>
      <c r="C156" s="27"/>
      <c r="D156" s="27"/>
      <c r="E156" s="22"/>
      <c r="F156" s="44" t="s">
        <v>335</v>
      </c>
      <c r="G156" s="42"/>
      <c r="H156" s="23"/>
      <c r="I156" s="31"/>
      <c r="J156" s="32"/>
      <c r="K156" s="30"/>
      <c r="L156" s="32"/>
      <c r="M156" s="35"/>
      <c r="N156" s="32"/>
      <c r="O156" s="35"/>
      <c r="P156" s="32"/>
      <c r="Q156" s="31"/>
      <c r="R156" s="32"/>
      <c r="S156" s="31"/>
      <c r="T156" s="29"/>
      <c r="U156" s="22"/>
      <c r="V156" s="25"/>
      <c r="W156" s="1"/>
    </row>
    <row r="157" spans="1:23" ht="45">
      <c r="A157" s="26"/>
      <c r="B157" s="42"/>
      <c r="C157" s="27"/>
      <c r="D157" s="27"/>
      <c r="E157" s="22"/>
      <c r="F157" s="42" t="s">
        <v>336</v>
      </c>
      <c r="G157" s="42" t="s">
        <v>337</v>
      </c>
      <c r="H157" s="23"/>
      <c r="I157" s="31">
        <v>0.54</v>
      </c>
      <c r="J157" s="32">
        <f>'[1]CEK LIST ASPIRASI 2017'!$G$69+'[1]CEK LIST ASPIRASI 2017'!$G$70+'[1]CEK LIST ASPIRASI 2017'!$G$71</f>
        <v>7425000000</v>
      </c>
      <c r="K157" s="30">
        <v>0.56999999999999995</v>
      </c>
      <c r="L157" s="32">
        <v>7500000000</v>
      </c>
      <c r="M157" s="35">
        <v>0.6</v>
      </c>
      <c r="N157" s="32">
        <v>7500000000</v>
      </c>
      <c r="O157" s="35">
        <v>0.63</v>
      </c>
      <c r="P157" s="32">
        <v>7500000000</v>
      </c>
      <c r="Q157" s="31">
        <v>0.65</v>
      </c>
      <c r="R157" s="32">
        <v>7500000000</v>
      </c>
      <c r="S157" s="31">
        <v>0.65</v>
      </c>
      <c r="T157" s="33">
        <f>J157+L157+N157+P157+R157</f>
        <v>37425000000</v>
      </c>
      <c r="U157" s="22" t="s">
        <v>66</v>
      </c>
      <c r="V157" s="25" t="s">
        <v>292</v>
      </c>
      <c r="W157" s="1"/>
    </row>
    <row r="158" spans="1:23" ht="75">
      <c r="A158" s="26"/>
      <c r="B158" s="42"/>
      <c r="C158" s="27"/>
      <c r="D158" s="27"/>
      <c r="E158" s="22"/>
      <c r="F158" s="42" t="s">
        <v>338</v>
      </c>
      <c r="G158" s="42" t="s">
        <v>339</v>
      </c>
      <c r="H158" s="23"/>
      <c r="I158" s="31">
        <v>0.16</v>
      </c>
      <c r="J158" s="32">
        <v>3000000000</v>
      </c>
      <c r="K158" s="30">
        <v>0.18</v>
      </c>
      <c r="L158" s="32">
        <v>3000000000</v>
      </c>
      <c r="M158" s="35">
        <v>0.2</v>
      </c>
      <c r="N158" s="32">
        <v>3000000000</v>
      </c>
      <c r="O158" s="35">
        <v>0.21</v>
      </c>
      <c r="P158" s="32">
        <v>3000000000</v>
      </c>
      <c r="Q158" s="31">
        <v>0.22</v>
      </c>
      <c r="R158" s="32">
        <v>3000000000</v>
      </c>
      <c r="S158" s="31">
        <v>0.22</v>
      </c>
      <c r="T158" s="33">
        <f>J158+L158+N158+P158+R158</f>
        <v>15000000000</v>
      </c>
      <c r="U158" s="22" t="s">
        <v>66</v>
      </c>
      <c r="V158" s="25" t="s">
        <v>292</v>
      </c>
      <c r="W158" s="1"/>
    </row>
    <row r="159" spans="1:23" ht="45">
      <c r="A159" s="26"/>
      <c r="B159" s="42"/>
      <c r="C159" s="27"/>
      <c r="D159" s="27"/>
      <c r="E159" s="22"/>
      <c r="F159" s="36" t="s">
        <v>340</v>
      </c>
      <c r="G159" s="42"/>
      <c r="H159" s="23"/>
      <c r="I159" s="104"/>
      <c r="J159" s="32"/>
      <c r="K159" s="104"/>
      <c r="L159" s="32"/>
      <c r="M159" s="104"/>
      <c r="N159" s="32"/>
      <c r="O159" s="104"/>
      <c r="P159" s="32"/>
      <c r="Q159" s="104"/>
      <c r="R159" s="32"/>
      <c r="S159" s="104"/>
      <c r="T159" s="33"/>
      <c r="U159" s="22"/>
      <c r="V159" s="25"/>
      <c r="W159" s="1"/>
    </row>
    <row r="160" spans="1:23" ht="45">
      <c r="A160" s="26"/>
      <c r="B160" s="42"/>
      <c r="C160" s="27"/>
      <c r="D160" s="27"/>
      <c r="E160" s="22"/>
      <c r="F160" s="42" t="s">
        <v>341</v>
      </c>
      <c r="G160" s="42" t="s">
        <v>342</v>
      </c>
      <c r="H160" s="23"/>
      <c r="I160" s="104" t="s">
        <v>343</v>
      </c>
      <c r="J160" s="32">
        <v>350000000</v>
      </c>
      <c r="K160" s="104" t="s">
        <v>344</v>
      </c>
      <c r="L160" s="32">
        <v>350000000</v>
      </c>
      <c r="M160" s="104" t="s">
        <v>345</v>
      </c>
      <c r="N160" s="32">
        <v>350000000</v>
      </c>
      <c r="O160" s="104" t="s">
        <v>346</v>
      </c>
      <c r="P160" s="32">
        <v>350000000</v>
      </c>
      <c r="Q160" s="104" t="s">
        <v>347</v>
      </c>
      <c r="R160" s="32">
        <v>350000000</v>
      </c>
      <c r="S160" s="104" t="str">
        <f>Q160</f>
        <v>0,8</v>
      </c>
      <c r="T160" s="33">
        <f>J160+L160+N160+P160+R160</f>
        <v>1750000000</v>
      </c>
      <c r="U160" s="22" t="s">
        <v>66</v>
      </c>
      <c r="V160" s="25" t="s">
        <v>292</v>
      </c>
      <c r="W160" s="1"/>
    </row>
    <row r="161" spans="1:23" ht="75">
      <c r="A161" s="26"/>
      <c r="B161" s="42"/>
      <c r="C161" s="27"/>
      <c r="D161" s="27"/>
      <c r="E161" s="22"/>
      <c r="F161" s="42" t="s">
        <v>348</v>
      </c>
      <c r="G161" s="42" t="s">
        <v>349</v>
      </c>
      <c r="H161" s="23"/>
      <c r="I161" s="104" t="s">
        <v>350</v>
      </c>
      <c r="J161" s="32">
        <v>200000000</v>
      </c>
      <c r="K161" s="104" t="s">
        <v>351</v>
      </c>
      <c r="L161" s="32">
        <v>200000000</v>
      </c>
      <c r="M161" s="104" t="s">
        <v>352</v>
      </c>
      <c r="N161" s="32">
        <v>200000000</v>
      </c>
      <c r="O161" s="104" t="s">
        <v>353</v>
      </c>
      <c r="P161" s="32">
        <v>350000000</v>
      </c>
      <c r="Q161" s="104" t="s">
        <v>354</v>
      </c>
      <c r="R161" s="32">
        <v>350000000</v>
      </c>
      <c r="S161" s="104" t="str">
        <f>Q161</f>
        <v>0,5</v>
      </c>
      <c r="T161" s="33">
        <f>J161+L161+N161+P161+R161</f>
        <v>1300000000</v>
      </c>
      <c r="U161" s="22" t="s">
        <v>66</v>
      </c>
      <c r="V161" s="25" t="s">
        <v>292</v>
      </c>
      <c r="W161" s="1"/>
    </row>
    <row r="162" spans="1:23" ht="60">
      <c r="A162" s="26"/>
      <c r="B162" s="42"/>
      <c r="C162" s="27"/>
      <c r="D162" s="27"/>
      <c r="E162" s="22"/>
      <c r="F162" s="44" t="s">
        <v>355</v>
      </c>
      <c r="G162" s="42"/>
      <c r="H162" s="23"/>
      <c r="I162" s="31"/>
      <c r="J162" s="32"/>
      <c r="K162" s="30"/>
      <c r="L162" s="32"/>
      <c r="M162" s="35"/>
      <c r="N162" s="32"/>
      <c r="O162" s="35"/>
      <c r="P162" s="32"/>
      <c r="Q162" s="31"/>
      <c r="R162" s="32"/>
      <c r="S162" s="31"/>
      <c r="T162" s="29"/>
      <c r="U162" s="22"/>
      <c r="V162" s="25"/>
      <c r="W162" s="1"/>
    </row>
    <row r="163" spans="1:23" ht="60">
      <c r="A163" s="26"/>
      <c r="B163" s="42"/>
      <c r="C163" s="27"/>
      <c r="D163" s="27"/>
      <c r="E163" s="22"/>
      <c r="F163" s="42" t="s">
        <v>356</v>
      </c>
      <c r="G163" s="42" t="s">
        <v>357</v>
      </c>
      <c r="H163" s="23"/>
      <c r="I163" s="104" t="s">
        <v>358</v>
      </c>
      <c r="J163" s="32">
        <f>'[1]CEK LIST ASPIRASI 2017'!$G$73</f>
        <v>1200000000</v>
      </c>
      <c r="K163" s="104" t="s">
        <v>359</v>
      </c>
      <c r="L163" s="32">
        <f>'[1]CEK LIST ASPIRASI 2017'!$G$73</f>
        <v>1200000000</v>
      </c>
      <c r="M163" s="104" t="s">
        <v>360</v>
      </c>
      <c r="N163" s="32">
        <v>600000000</v>
      </c>
      <c r="O163" s="104" t="s">
        <v>361</v>
      </c>
      <c r="P163" s="32">
        <v>600000000</v>
      </c>
      <c r="Q163" s="104" t="s">
        <v>347</v>
      </c>
      <c r="R163" s="32">
        <v>600000000</v>
      </c>
      <c r="S163" s="104" t="s">
        <v>347</v>
      </c>
      <c r="T163" s="33">
        <f>J163+L163+N163+P163+R163</f>
        <v>4200000000</v>
      </c>
      <c r="U163" s="22" t="s">
        <v>66</v>
      </c>
      <c r="V163" s="25" t="s">
        <v>292</v>
      </c>
      <c r="W163" s="1"/>
    </row>
    <row r="164" spans="1:23" ht="60">
      <c r="A164" s="26"/>
      <c r="B164" s="42"/>
      <c r="C164" s="18" t="s">
        <v>362</v>
      </c>
      <c r="D164" s="105" t="s">
        <v>363</v>
      </c>
      <c r="E164" s="22"/>
      <c r="F164" s="44" t="s">
        <v>364</v>
      </c>
      <c r="G164" s="42"/>
      <c r="H164" s="23"/>
      <c r="I164" s="104"/>
      <c r="J164" s="32"/>
      <c r="K164" s="104"/>
      <c r="L164" s="32"/>
      <c r="M164" s="104"/>
      <c r="N164" s="32"/>
      <c r="O164" s="104"/>
      <c r="P164" s="32"/>
      <c r="Q164" s="104"/>
      <c r="R164" s="32"/>
      <c r="S164" s="104"/>
      <c r="T164" s="33"/>
      <c r="U164" s="22"/>
      <c r="V164" s="25"/>
      <c r="W164" s="1"/>
    </row>
    <row r="165" spans="1:23" ht="60">
      <c r="A165" s="26"/>
      <c r="B165" s="42"/>
      <c r="C165" s="18"/>
      <c r="D165" s="27"/>
      <c r="E165" s="22"/>
      <c r="F165" s="42" t="s">
        <v>365</v>
      </c>
      <c r="G165" s="42" t="s">
        <v>366</v>
      </c>
      <c r="H165" s="23"/>
      <c r="I165" s="31"/>
      <c r="J165" s="32"/>
      <c r="K165" s="31">
        <v>1</v>
      </c>
      <c r="L165" s="32">
        <v>15000000</v>
      </c>
      <c r="M165" s="31">
        <v>1</v>
      </c>
      <c r="N165" s="32">
        <v>15000000</v>
      </c>
      <c r="O165" s="31">
        <v>1</v>
      </c>
      <c r="P165" s="32">
        <v>15000000</v>
      </c>
      <c r="Q165" s="31">
        <v>1</v>
      </c>
      <c r="R165" s="32">
        <v>15000000</v>
      </c>
      <c r="S165" s="31">
        <v>1</v>
      </c>
      <c r="T165" s="33">
        <f>J165+L165+N165+P165+R165</f>
        <v>60000000</v>
      </c>
      <c r="U165" s="22" t="s">
        <v>66</v>
      </c>
      <c r="V165" s="25" t="s">
        <v>292</v>
      </c>
      <c r="W165" s="1"/>
    </row>
    <row r="166" spans="1:23" ht="60">
      <c r="A166" s="26"/>
      <c r="B166" s="42"/>
      <c r="C166" s="27"/>
      <c r="D166" s="27"/>
      <c r="E166" s="22"/>
      <c r="F166" s="44" t="s">
        <v>367</v>
      </c>
      <c r="G166" s="42"/>
      <c r="H166" s="23"/>
      <c r="I166" s="104"/>
      <c r="J166" s="32"/>
      <c r="K166" s="104"/>
      <c r="L166" s="32"/>
      <c r="M166" s="104"/>
      <c r="N166" s="32"/>
      <c r="O166" s="104"/>
      <c r="P166" s="32"/>
      <c r="Q166" s="104"/>
      <c r="R166" s="32"/>
      <c r="S166" s="104"/>
      <c r="T166" s="33"/>
      <c r="U166" s="22"/>
      <c r="V166" s="25"/>
      <c r="W166" s="1"/>
    </row>
    <row r="167" spans="1:23" ht="60">
      <c r="A167" s="26"/>
      <c r="B167" s="42"/>
      <c r="C167" s="27"/>
      <c r="D167" s="27"/>
      <c r="E167" s="22"/>
      <c r="F167" s="42" t="s">
        <v>368</v>
      </c>
      <c r="G167" s="42" t="s">
        <v>369</v>
      </c>
      <c r="H167" s="23"/>
      <c r="I167" s="104" t="s">
        <v>57</v>
      </c>
      <c r="J167" s="32">
        <v>118000000</v>
      </c>
      <c r="K167" s="104" t="s">
        <v>370</v>
      </c>
      <c r="L167" s="32">
        <v>218000000</v>
      </c>
      <c r="M167" s="104" t="s">
        <v>371</v>
      </c>
      <c r="N167" s="32">
        <v>218000000</v>
      </c>
      <c r="O167" s="104" t="s">
        <v>372</v>
      </c>
      <c r="P167" s="32">
        <v>218000000</v>
      </c>
      <c r="Q167" s="104" t="s">
        <v>373</v>
      </c>
      <c r="R167" s="32">
        <v>218000000</v>
      </c>
      <c r="S167" s="104" t="str">
        <f>Q167</f>
        <v>8,44</v>
      </c>
      <c r="T167" s="33">
        <f>J167+L167+N167+P167+R167</f>
        <v>990000000</v>
      </c>
      <c r="U167" s="22" t="s">
        <v>374</v>
      </c>
      <c r="V167" s="25" t="s">
        <v>36</v>
      </c>
      <c r="W167" s="1"/>
    </row>
    <row r="168" spans="1:23" ht="60">
      <c r="A168" s="26"/>
      <c r="B168" s="42"/>
      <c r="C168" s="27"/>
      <c r="D168" s="27"/>
      <c r="E168" s="22"/>
      <c r="F168" s="44" t="s">
        <v>375</v>
      </c>
      <c r="G168" s="42"/>
      <c r="H168" s="23"/>
      <c r="I168" s="104"/>
      <c r="J168" s="32"/>
      <c r="K168" s="104"/>
      <c r="L168" s="32"/>
      <c r="M168" s="104"/>
      <c r="N168" s="32"/>
      <c r="O168" s="104"/>
      <c r="P168" s="32"/>
      <c r="Q168" s="104"/>
      <c r="R168" s="32"/>
      <c r="S168" s="104"/>
      <c r="T168" s="33"/>
      <c r="U168" s="22"/>
      <c r="V168" s="25"/>
      <c r="W168" s="1"/>
    </row>
    <row r="169" spans="1:23" ht="90">
      <c r="A169" s="26"/>
      <c r="B169" s="42"/>
      <c r="C169" s="27"/>
      <c r="D169" s="42" t="s">
        <v>376</v>
      </c>
      <c r="E169" s="22"/>
      <c r="F169" s="42" t="s">
        <v>377</v>
      </c>
      <c r="G169" s="42" t="s">
        <v>378</v>
      </c>
      <c r="H169" s="23"/>
      <c r="I169" s="104"/>
      <c r="J169" s="32"/>
      <c r="K169" s="104" t="s">
        <v>379</v>
      </c>
      <c r="L169" s="32">
        <v>6000000</v>
      </c>
      <c r="M169" s="104" t="s">
        <v>380</v>
      </c>
      <c r="N169" s="32">
        <v>10000000</v>
      </c>
      <c r="O169" s="104" t="s">
        <v>381</v>
      </c>
      <c r="P169" s="32">
        <v>15000000</v>
      </c>
      <c r="Q169" s="104" t="s">
        <v>382</v>
      </c>
      <c r="R169" s="32">
        <v>15000000</v>
      </c>
      <c r="S169" s="104" t="str">
        <f>Q169</f>
        <v>3,5</v>
      </c>
      <c r="T169" s="33">
        <f>J169+L169+N169+P169+R169</f>
        <v>46000000</v>
      </c>
      <c r="U169" s="22" t="s">
        <v>383</v>
      </c>
      <c r="V169" s="25" t="s">
        <v>36</v>
      </c>
      <c r="W169" s="1"/>
    </row>
    <row r="170" spans="1:23" ht="60">
      <c r="A170" s="26"/>
      <c r="B170" s="42"/>
      <c r="C170" s="27"/>
      <c r="D170" s="42" t="s">
        <v>384</v>
      </c>
      <c r="E170" s="22"/>
      <c r="F170" s="44" t="s">
        <v>385</v>
      </c>
      <c r="G170" s="42"/>
      <c r="H170" s="23"/>
      <c r="I170" s="104"/>
      <c r="J170" s="32"/>
      <c r="K170" s="104"/>
      <c r="L170" s="32"/>
      <c r="M170" s="104"/>
      <c r="N170" s="32"/>
      <c r="O170" s="104"/>
      <c r="P170" s="32"/>
      <c r="Q170" s="104"/>
      <c r="R170" s="32"/>
      <c r="S170" s="104"/>
      <c r="T170" s="33"/>
      <c r="U170" s="22"/>
      <c r="V170" s="25"/>
      <c r="W170" s="1"/>
    </row>
    <row r="171" spans="1:23" ht="120">
      <c r="A171" s="26"/>
      <c r="B171" s="42"/>
      <c r="C171" s="27"/>
      <c r="D171" s="27"/>
      <c r="E171" s="22"/>
      <c r="F171" s="42" t="s">
        <v>386</v>
      </c>
      <c r="G171" s="42" t="s">
        <v>387</v>
      </c>
      <c r="H171" s="23"/>
      <c r="I171" s="31"/>
      <c r="J171" s="32"/>
      <c r="K171" s="30">
        <v>1</v>
      </c>
      <c r="L171" s="32">
        <v>15000000</v>
      </c>
      <c r="M171" s="30">
        <v>1</v>
      </c>
      <c r="N171" s="32">
        <v>15000000</v>
      </c>
      <c r="O171" s="30">
        <v>1</v>
      </c>
      <c r="P171" s="32">
        <v>15000000</v>
      </c>
      <c r="Q171" s="30">
        <v>1</v>
      </c>
      <c r="R171" s="32">
        <v>15000000</v>
      </c>
      <c r="S171" s="30">
        <v>1</v>
      </c>
      <c r="T171" s="33">
        <f>J171+L171+N171+P171+R171</f>
        <v>60000000</v>
      </c>
      <c r="U171" s="22" t="s">
        <v>388</v>
      </c>
      <c r="V171" s="25" t="s">
        <v>292</v>
      </c>
      <c r="W171" s="1"/>
    </row>
    <row r="172" spans="1:23" ht="30">
      <c r="A172" s="26"/>
      <c r="B172" s="42"/>
      <c r="C172" s="27"/>
      <c r="D172" s="27"/>
      <c r="E172" s="22"/>
      <c r="F172" s="44" t="s">
        <v>389</v>
      </c>
      <c r="G172" s="42"/>
      <c r="H172" s="23"/>
      <c r="I172" s="31"/>
      <c r="J172" s="32"/>
      <c r="K172" s="30"/>
      <c r="L172" s="32"/>
      <c r="M172" s="35"/>
      <c r="N172" s="32"/>
      <c r="O172" s="35"/>
      <c r="P172" s="32"/>
      <c r="Q172" s="31"/>
      <c r="R172" s="32"/>
      <c r="S172" s="31"/>
      <c r="T172" s="29"/>
      <c r="U172" s="22"/>
      <c r="V172" s="25"/>
      <c r="W172" s="1"/>
    </row>
    <row r="173" spans="1:23" ht="60">
      <c r="A173" s="26"/>
      <c r="B173" s="42"/>
      <c r="C173" s="27"/>
      <c r="D173" s="27"/>
      <c r="E173" s="22"/>
      <c r="F173" s="42" t="s">
        <v>390</v>
      </c>
      <c r="G173" s="42" t="s">
        <v>391</v>
      </c>
      <c r="H173" s="23"/>
      <c r="I173" s="31"/>
      <c r="J173" s="32"/>
      <c r="K173" s="103" t="s">
        <v>392</v>
      </c>
      <c r="L173" s="32">
        <v>10000000</v>
      </c>
      <c r="M173" s="35" t="s">
        <v>393</v>
      </c>
      <c r="N173" s="32">
        <v>10000000</v>
      </c>
      <c r="O173" s="35" t="s">
        <v>394</v>
      </c>
      <c r="P173" s="32">
        <v>10000000</v>
      </c>
      <c r="Q173" s="35" t="s">
        <v>395</v>
      </c>
      <c r="R173" s="32">
        <v>10000000</v>
      </c>
      <c r="S173" s="31" t="str">
        <f>Q173</f>
        <v>88,39</v>
      </c>
      <c r="T173" s="33">
        <f>J173+L173+N173+P173+R173</f>
        <v>40000000</v>
      </c>
      <c r="U173" s="22" t="s">
        <v>383</v>
      </c>
      <c r="V173" s="25" t="s">
        <v>292</v>
      </c>
      <c r="W173" s="1"/>
    </row>
    <row r="174" spans="1:23" ht="30">
      <c r="A174" s="26"/>
      <c r="B174" s="42"/>
      <c r="C174" s="27"/>
      <c r="D174" s="27"/>
      <c r="E174" s="22"/>
      <c r="F174" s="44" t="s">
        <v>396</v>
      </c>
      <c r="G174" s="42"/>
      <c r="H174" s="23"/>
      <c r="I174" s="31"/>
      <c r="J174" s="32"/>
      <c r="K174" s="30"/>
      <c r="L174" s="32"/>
      <c r="M174" s="35"/>
      <c r="N174" s="32"/>
      <c r="O174" s="35"/>
      <c r="P174" s="32"/>
      <c r="Q174" s="31"/>
      <c r="R174" s="32"/>
      <c r="S174" s="31"/>
      <c r="T174" s="29"/>
      <c r="U174" s="22"/>
      <c r="V174" s="25"/>
      <c r="W174" s="1"/>
    </row>
    <row r="175" spans="1:23" ht="75">
      <c r="A175" s="26"/>
      <c r="B175" s="42"/>
      <c r="C175" s="27"/>
      <c r="D175" s="27"/>
      <c r="E175" s="22"/>
      <c r="F175" s="42" t="s">
        <v>397</v>
      </c>
      <c r="G175" s="42" t="s">
        <v>398</v>
      </c>
      <c r="H175" s="23"/>
      <c r="I175" s="31"/>
      <c r="J175" s="32"/>
      <c r="K175" s="103" t="s">
        <v>399</v>
      </c>
      <c r="L175" s="32">
        <v>10000000</v>
      </c>
      <c r="M175" s="103">
        <v>3</v>
      </c>
      <c r="N175" s="32">
        <v>10000000</v>
      </c>
      <c r="O175" s="103" t="s">
        <v>165</v>
      </c>
      <c r="P175" s="32">
        <v>10000000</v>
      </c>
      <c r="Q175" s="103">
        <v>2</v>
      </c>
      <c r="R175" s="32">
        <v>10000000</v>
      </c>
      <c r="S175" s="103">
        <v>2</v>
      </c>
      <c r="T175" s="33">
        <f>J175+L175+N175+P175+R175</f>
        <v>40000000</v>
      </c>
      <c r="U175" s="22" t="s">
        <v>388</v>
      </c>
      <c r="V175" s="25" t="s">
        <v>292</v>
      </c>
      <c r="W175" s="1"/>
    </row>
    <row r="176" spans="1:23" ht="45">
      <c r="A176" s="26"/>
      <c r="B176" s="42"/>
      <c r="C176" s="27"/>
      <c r="D176" s="27"/>
      <c r="E176" s="22"/>
      <c r="F176" s="44" t="s">
        <v>400</v>
      </c>
      <c r="G176" s="42"/>
      <c r="H176" s="23"/>
      <c r="I176" s="31"/>
      <c r="J176" s="32"/>
      <c r="K176" s="103"/>
      <c r="L176" s="32"/>
      <c r="M176" s="103"/>
      <c r="N176" s="32"/>
      <c r="O176" s="103"/>
      <c r="P176" s="32"/>
      <c r="Q176" s="103"/>
      <c r="R176" s="32"/>
      <c r="S176" s="103"/>
      <c r="T176" s="33"/>
      <c r="U176" s="22"/>
      <c r="V176" s="25"/>
      <c r="W176" s="1"/>
    </row>
    <row r="177" spans="1:30" ht="60">
      <c r="A177" s="26"/>
      <c r="B177" s="42"/>
      <c r="C177" s="27"/>
      <c r="D177" s="27"/>
      <c r="E177" s="22"/>
      <c r="F177" s="42" t="s">
        <v>401</v>
      </c>
      <c r="G177" s="42" t="s">
        <v>402</v>
      </c>
      <c r="H177" s="23"/>
      <c r="I177" s="31"/>
      <c r="J177" s="32"/>
      <c r="K177" s="103" t="s">
        <v>403</v>
      </c>
      <c r="L177" s="32">
        <v>10000000</v>
      </c>
      <c r="M177" s="103">
        <v>82</v>
      </c>
      <c r="N177" s="32">
        <v>10000000</v>
      </c>
      <c r="O177" s="103">
        <v>88</v>
      </c>
      <c r="P177" s="32">
        <v>10000000</v>
      </c>
      <c r="Q177" s="103">
        <v>92</v>
      </c>
      <c r="R177" s="32">
        <v>10000000</v>
      </c>
      <c r="S177" s="103">
        <f>Q177</f>
        <v>92</v>
      </c>
      <c r="T177" s="33">
        <f>J177+L177+N177+P177+R177</f>
        <v>40000000</v>
      </c>
      <c r="U177" s="22" t="s">
        <v>156</v>
      </c>
      <c r="V177" s="25" t="s">
        <v>292</v>
      </c>
      <c r="W177" s="1"/>
    </row>
    <row r="178" spans="1:30" ht="30">
      <c r="A178" s="26"/>
      <c r="B178" s="42"/>
      <c r="C178" s="18" t="s">
        <v>404</v>
      </c>
      <c r="D178" s="42" t="s">
        <v>405</v>
      </c>
      <c r="E178" s="22"/>
      <c r="F178" s="44" t="s">
        <v>406</v>
      </c>
      <c r="G178" s="42"/>
      <c r="H178" s="23"/>
      <c r="I178" s="31"/>
      <c r="J178" s="32"/>
      <c r="K178" s="103"/>
      <c r="L178" s="32"/>
      <c r="M178" s="103"/>
      <c r="N178" s="32"/>
      <c r="O178" s="103"/>
      <c r="P178" s="32"/>
      <c r="Q178" s="103"/>
      <c r="R178" s="32"/>
      <c r="S178" s="103"/>
      <c r="T178" s="33"/>
      <c r="U178" s="22"/>
      <c r="V178" s="25"/>
      <c r="W178" s="1"/>
    </row>
    <row r="179" spans="1:30" ht="45">
      <c r="A179" s="26"/>
      <c r="B179" s="42"/>
      <c r="C179" s="18"/>
      <c r="D179" s="27"/>
      <c r="E179" s="22"/>
      <c r="F179" s="42" t="s">
        <v>407</v>
      </c>
      <c r="G179" s="42" t="s">
        <v>328</v>
      </c>
      <c r="H179" s="23"/>
      <c r="I179" s="31">
        <v>0.22</v>
      </c>
      <c r="J179" s="32">
        <v>50000000</v>
      </c>
      <c r="K179" s="31">
        <v>0.3</v>
      </c>
      <c r="L179" s="32">
        <v>275000000</v>
      </c>
      <c r="M179" s="31">
        <v>0.4</v>
      </c>
      <c r="N179" s="32">
        <v>300000000</v>
      </c>
      <c r="O179" s="31">
        <v>0.55000000000000004</v>
      </c>
      <c r="P179" s="32">
        <v>300000000</v>
      </c>
      <c r="Q179" s="30">
        <v>0.68</v>
      </c>
      <c r="R179" s="32">
        <v>300000000</v>
      </c>
      <c r="S179" s="30">
        <v>0.68</v>
      </c>
      <c r="T179" s="33">
        <f>J179+L179+N179+P179+R179</f>
        <v>1225000000</v>
      </c>
      <c r="U179" s="22" t="s">
        <v>322</v>
      </c>
      <c r="V179" s="25" t="s">
        <v>292</v>
      </c>
      <c r="W179" s="1"/>
    </row>
    <row r="180" spans="1:30" ht="105">
      <c r="A180" s="26"/>
      <c r="B180" s="42"/>
      <c r="C180" s="27"/>
      <c r="D180" s="27"/>
      <c r="E180" s="22"/>
      <c r="F180" s="42" t="s">
        <v>408</v>
      </c>
      <c r="G180" s="42" t="s">
        <v>409</v>
      </c>
      <c r="H180" s="23"/>
      <c r="I180" s="31"/>
      <c r="J180" s="32"/>
      <c r="K180" s="31">
        <v>7.0000000000000007E-2</v>
      </c>
      <c r="L180" s="32">
        <v>100000000</v>
      </c>
      <c r="M180" s="31">
        <v>0.08</v>
      </c>
      <c r="N180" s="32">
        <v>100000000</v>
      </c>
      <c r="O180" s="31">
        <v>0.09</v>
      </c>
      <c r="P180" s="32">
        <v>100000000</v>
      </c>
      <c r="Q180" s="31">
        <v>0.1</v>
      </c>
      <c r="R180" s="32">
        <v>100000000</v>
      </c>
      <c r="S180" s="30">
        <v>0.1</v>
      </c>
      <c r="T180" s="33">
        <f>J180+L180+N180+P180+R180</f>
        <v>400000000</v>
      </c>
      <c r="U180" s="22" t="s">
        <v>66</v>
      </c>
      <c r="V180" s="25" t="s">
        <v>292</v>
      </c>
      <c r="W180" s="1"/>
    </row>
    <row r="181" spans="1:30" ht="75">
      <c r="A181" s="26"/>
      <c r="B181" s="42"/>
      <c r="C181" s="27"/>
      <c r="D181" s="27"/>
      <c r="E181" s="22"/>
      <c r="F181" s="42" t="s">
        <v>410</v>
      </c>
      <c r="G181" s="42" t="s">
        <v>411</v>
      </c>
      <c r="H181" s="23"/>
      <c r="I181" s="30" t="s">
        <v>332</v>
      </c>
      <c r="J181" s="32">
        <v>200000000</v>
      </c>
      <c r="K181" s="30">
        <v>0.9</v>
      </c>
      <c r="L181" s="32">
        <v>300000000</v>
      </c>
      <c r="M181" s="35">
        <v>0.95</v>
      </c>
      <c r="N181" s="32">
        <v>400000000</v>
      </c>
      <c r="O181" s="35">
        <v>0.98</v>
      </c>
      <c r="P181" s="32">
        <v>500000000</v>
      </c>
      <c r="Q181" s="31">
        <v>1</v>
      </c>
      <c r="R181" s="32">
        <v>750000000</v>
      </c>
      <c r="S181" s="31">
        <v>1</v>
      </c>
      <c r="T181" s="33">
        <f>J181+L181+N181+P181+R181</f>
        <v>2150000000</v>
      </c>
      <c r="U181" s="22" t="s">
        <v>66</v>
      </c>
      <c r="V181" s="25" t="s">
        <v>292</v>
      </c>
      <c r="W181" s="1"/>
    </row>
    <row r="182" spans="1:30" ht="75">
      <c r="A182" s="26"/>
      <c r="B182" s="42"/>
      <c r="C182" s="44" t="s">
        <v>412</v>
      </c>
      <c r="D182" s="43" t="s">
        <v>413</v>
      </c>
      <c r="E182" s="22"/>
      <c r="F182" s="44" t="s">
        <v>414</v>
      </c>
      <c r="G182" s="42"/>
      <c r="H182" s="23"/>
      <c r="I182" s="31"/>
      <c r="J182" s="32"/>
      <c r="K182" s="103"/>
      <c r="L182" s="32"/>
      <c r="M182" s="103"/>
      <c r="N182" s="32"/>
      <c r="O182" s="103"/>
      <c r="P182" s="32"/>
      <c r="Q182" s="103"/>
      <c r="R182" s="32"/>
      <c r="S182" s="103"/>
      <c r="T182" s="33"/>
      <c r="U182" s="22"/>
      <c r="V182" s="25"/>
      <c r="W182" s="1"/>
    </row>
    <row r="183" spans="1:30" ht="60">
      <c r="A183" s="26"/>
      <c r="B183" s="42"/>
      <c r="C183" s="27"/>
      <c r="D183" s="27"/>
      <c r="E183" s="22"/>
      <c r="F183" s="42" t="s">
        <v>415</v>
      </c>
      <c r="G183" s="42" t="s">
        <v>416</v>
      </c>
      <c r="H183" s="23"/>
      <c r="I183" s="31"/>
      <c r="J183" s="32"/>
      <c r="K183" s="30">
        <v>0.8</v>
      </c>
      <c r="L183" s="32">
        <v>10000000</v>
      </c>
      <c r="M183" s="30">
        <v>0.85</v>
      </c>
      <c r="N183" s="32">
        <v>10000000</v>
      </c>
      <c r="O183" s="30">
        <v>0.9</v>
      </c>
      <c r="P183" s="32">
        <v>10000000</v>
      </c>
      <c r="Q183" s="30">
        <v>1</v>
      </c>
      <c r="R183" s="32">
        <v>10000000</v>
      </c>
      <c r="S183" s="31">
        <v>1</v>
      </c>
      <c r="T183" s="33">
        <f>J183+L183+N183+P183+R183</f>
        <v>40000000</v>
      </c>
      <c r="U183" s="22" t="s">
        <v>51</v>
      </c>
      <c r="V183" s="25" t="s">
        <v>292</v>
      </c>
      <c r="W183" s="106"/>
      <c r="X183" s="50"/>
      <c r="Y183" s="50"/>
      <c r="Z183" s="50"/>
      <c r="AA183" s="50"/>
      <c r="AB183" s="50"/>
      <c r="AC183" s="50"/>
      <c r="AD183" s="50"/>
    </row>
    <row r="184" spans="1:30" ht="45">
      <c r="A184" s="26"/>
      <c r="B184" s="42"/>
      <c r="C184" s="27"/>
      <c r="D184" s="88" t="s">
        <v>417</v>
      </c>
      <c r="E184" s="22"/>
      <c r="F184" s="44" t="s">
        <v>418</v>
      </c>
      <c r="G184" s="42"/>
      <c r="H184" s="23"/>
      <c r="I184" s="31"/>
      <c r="J184" s="32"/>
      <c r="K184" s="30"/>
      <c r="L184" s="32"/>
      <c r="M184" s="30"/>
      <c r="N184" s="32"/>
      <c r="O184" s="30"/>
      <c r="P184" s="32"/>
      <c r="Q184" s="30"/>
      <c r="R184" s="32"/>
      <c r="S184" s="31"/>
      <c r="T184" s="33"/>
      <c r="U184" s="22"/>
      <c r="V184" s="25"/>
      <c r="W184" s="106"/>
      <c r="X184" s="50"/>
      <c r="Y184" s="50"/>
      <c r="Z184" s="50"/>
      <c r="AA184" s="50"/>
      <c r="AB184" s="50"/>
      <c r="AC184" s="50"/>
      <c r="AD184" s="50"/>
    </row>
    <row r="185" spans="1:30" ht="105">
      <c r="A185" s="26"/>
      <c r="B185" s="42"/>
      <c r="C185" s="27"/>
      <c r="D185" s="27"/>
      <c r="E185" s="22"/>
      <c r="F185" s="42" t="s">
        <v>419</v>
      </c>
      <c r="G185" s="42" t="s">
        <v>420</v>
      </c>
      <c r="H185" s="23"/>
      <c r="I185" s="31"/>
      <c r="J185" s="32"/>
      <c r="K185" s="103" t="s">
        <v>421</v>
      </c>
      <c r="L185" s="32">
        <v>10000000</v>
      </c>
      <c r="M185" s="103" t="s">
        <v>345</v>
      </c>
      <c r="N185" s="32">
        <v>10000000</v>
      </c>
      <c r="O185" s="103" t="s">
        <v>347</v>
      </c>
      <c r="P185" s="32">
        <v>10000000</v>
      </c>
      <c r="Q185" s="103" t="s">
        <v>422</v>
      </c>
      <c r="R185" s="32">
        <v>10000000</v>
      </c>
      <c r="S185" s="31" t="str">
        <f>Q185</f>
        <v>0,9</v>
      </c>
      <c r="T185" s="33">
        <f>J185+L185+N185+P185+R185</f>
        <v>40000000</v>
      </c>
      <c r="U185" s="22" t="s">
        <v>51</v>
      </c>
      <c r="V185" s="25" t="s">
        <v>292</v>
      </c>
      <c r="W185" s="106"/>
      <c r="X185" s="50"/>
      <c r="Y185" s="50"/>
      <c r="Z185" s="50"/>
      <c r="AA185" s="50"/>
      <c r="AB185" s="50"/>
      <c r="AC185" s="50"/>
      <c r="AD185" s="50"/>
    </row>
    <row r="186" spans="1:30" ht="30">
      <c r="A186" s="26"/>
      <c r="B186" s="42"/>
      <c r="C186" s="27"/>
      <c r="D186" s="27"/>
      <c r="E186" s="22"/>
      <c r="F186" s="44" t="s">
        <v>423</v>
      </c>
      <c r="G186" s="42"/>
      <c r="H186" s="23"/>
      <c r="I186" s="31"/>
      <c r="J186" s="32"/>
      <c r="K186" s="103"/>
      <c r="L186" s="32"/>
      <c r="M186" s="103"/>
      <c r="N186" s="32"/>
      <c r="O186" s="103"/>
      <c r="P186" s="32"/>
      <c r="Q186" s="103"/>
      <c r="R186" s="32"/>
      <c r="S186" s="103"/>
      <c r="T186" s="33"/>
      <c r="U186" s="22"/>
      <c r="V186" s="25"/>
      <c r="W186" s="106"/>
      <c r="X186" s="50"/>
      <c r="Y186" s="50"/>
      <c r="Z186" s="50"/>
      <c r="AA186" s="50"/>
      <c r="AB186" s="50"/>
      <c r="AC186" s="50"/>
      <c r="AD186" s="50"/>
    </row>
    <row r="187" spans="1:30" ht="90">
      <c r="A187" s="26"/>
      <c r="B187" s="42"/>
      <c r="C187" s="27"/>
      <c r="D187" s="27"/>
      <c r="E187" s="22"/>
      <c r="F187" s="42" t="s">
        <v>424</v>
      </c>
      <c r="G187" s="43" t="s">
        <v>425</v>
      </c>
      <c r="H187" s="23"/>
      <c r="I187" s="31"/>
      <c r="J187" s="32"/>
      <c r="K187" s="103" t="s">
        <v>421</v>
      </c>
      <c r="L187" s="32">
        <v>10000000</v>
      </c>
      <c r="M187" s="103">
        <v>82</v>
      </c>
      <c r="N187" s="32">
        <v>10000000</v>
      </c>
      <c r="O187" s="103">
        <v>88</v>
      </c>
      <c r="P187" s="32">
        <v>10000000</v>
      </c>
      <c r="Q187" s="30">
        <v>1</v>
      </c>
      <c r="R187" s="32">
        <v>10000000</v>
      </c>
      <c r="S187" s="30">
        <v>1</v>
      </c>
      <c r="T187" s="33">
        <f>J187+L187+N187+P187+R187</f>
        <v>40000000</v>
      </c>
      <c r="U187" s="22" t="s">
        <v>156</v>
      </c>
      <c r="V187" s="25" t="s">
        <v>292</v>
      </c>
      <c r="W187" s="106"/>
      <c r="X187" s="50"/>
      <c r="Y187" s="50"/>
      <c r="Z187" s="50"/>
      <c r="AA187" s="50"/>
      <c r="AB187" s="50"/>
      <c r="AC187" s="50"/>
      <c r="AD187" s="50"/>
    </row>
    <row r="188" spans="1:30">
      <c r="A188" s="26"/>
      <c r="B188" s="42"/>
      <c r="C188" s="27"/>
      <c r="D188" s="27"/>
      <c r="E188" s="22"/>
      <c r="F188" s="44" t="s">
        <v>426</v>
      </c>
      <c r="G188" s="43"/>
      <c r="H188" s="23"/>
      <c r="I188" s="31"/>
      <c r="J188" s="32"/>
      <c r="K188" s="103"/>
      <c r="L188" s="32"/>
      <c r="M188" s="103"/>
      <c r="N188" s="32"/>
      <c r="O188" s="103"/>
      <c r="P188" s="32"/>
      <c r="Q188" s="103"/>
      <c r="R188" s="32"/>
      <c r="S188" s="103"/>
      <c r="T188" s="33"/>
      <c r="U188" s="22"/>
      <c r="V188" s="25"/>
      <c r="W188" s="106"/>
      <c r="X188" s="50"/>
      <c r="Y188" s="50"/>
      <c r="Z188" s="50"/>
      <c r="AA188" s="50"/>
      <c r="AB188" s="50"/>
      <c r="AC188" s="50"/>
      <c r="AD188" s="50"/>
    </row>
    <row r="189" spans="1:30" ht="45">
      <c r="A189" s="26"/>
      <c r="B189" s="42"/>
      <c r="C189" s="27"/>
      <c r="D189" s="27"/>
      <c r="E189" s="22"/>
      <c r="F189" s="42" t="s">
        <v>427</v>
      </c>
      <c r="G189" s="42" t="s">
        <v>428</v>
      </c>
      <c r="H189" s="23"/>
      <c r="I189" s="30" t="s">
        <v>429</v>
      </c>
      <c r="J189" s="32">
        <v>50000000</v>
      </c>
      <c r="K189" s="31">
        <v>0.45</v>
      </c>
      <c r="L189" s="32">
        <v>275000000</v>
      </c>
      <c r="M189" s="31">
        <v>0.55000000000000004</v>
      </c>
      <c r="N189" s="32">
        <v>300000000</v>
      </c>
      <c r="O189" s="31">
        <v>0.7</v>
      </c>
      <c r="P189" s="32">
        <v>300000000</v>
      </c>
      <c r="Q189" s="30">
        <v>0.8</v>
      </c>
      <c r="R189" s="32">
        <v>300000000</v>
      </c>
      <c r="S189" s="30">
        <f>Q189</f>
        <v>0.8</v>
      </c>
      <c r="T189" s="33">
        <f>J189+L189+N189+P189+R189</f>
        <v>1225000000</v>
      </c>
      <c r="U189" s="22" t="s">
        <v>322</v>
      </c>
      <c r="V189" s="25" t="s">
        <v>292</v>
      </c>
      <c r="W189" s="1"/>
    </row>
    <row r="190" spans="1:30" ht="30">
      <c r="A190" s="26"/>
      <c r="B190" s="42"/>
      <c r="C190" s="27"/>
      <c r="D190" s="27"/>
      <c r="E190" s="22"/>
      <c r="F190" s="44" t="s">
        <v>430</v>
      </c>
      <c r="G190" s="43"/>
      <c r="H190" s="23"/>
      <c r="I190" s="31"/>
      <c r="J190" s="32"/>
      <c r="K190" s="103"/>
      <c r="L190" s="32"/>
      <c r="M190" s="103"/>
      <c r="N190" s="32"/>
      <c r="O190" s="103"/>
      <c r="P190" s="32"/>
      <c r="Q190" s="103"/>
      <c r="R190" s="32"/>
      <c r="S190" s="103"/>
      <c r="T190" s="33"/>
      <c r="U190" s="22"/>
      <c r="V190" s="25"/>
      <c r="W190" s="106"/>
      <c r="X190" s="50"/>
      <c r="Y190" s="50"/>
      <c r="Z190" s="50"/>
      <c r="AA190" s="50"/>
      <c r="AB190" s="50"/>
      <c r="AC190" s="50"/>
      <c r="AD190" s="50"/>
    </row>
    <row r="191" spans="1:30" ht="75">
      <c r="A191" s="26"/>
      <c r="B191" s="42"/>
      <c r="C191" s="27"/>
      <c r="D191" s="27"/>
      <c r="E191" s="22"/>
      <c r="F191" s="42" t="s">
        <v>431</v>
      </c>
      <c r="G191" s="42" t="s">
        <v>432</v>
      </c>
      <c r="H191" s="23"/>
      <c r="I191" s="31">
        <v>0.6</v>
      </c>
      <c r="J191" s="32">
        <v>210000000</v>
      </c>
      <c r="K191" s="31">
        <v>0.7</v>
      </c>
      <c r="L191" s="32">
        <v>210000000</v>
      </c>
      <c r="M191" s="31">
        <v>0.8</v>
      </c>
      <c r="N191" s="32">
        <v>210000000</v>
      </c>
      <c r="O191" s="31">
        <v>0.85</v>
      </c>
      <c r="P191" s="32">
        <v>210000000</v>
      </c>
      <c r="Q191" s="31">
        <v>0.9</v>
      </c>
      <c r="R191" s="32">
        <v>210000000</v>
      </c>
      <c r="S191" s="31">
        <v>0.9</v>
      </c>
      <c r="T191" s="33">
        <f>J191+L191+N191+P191+R191</f>
        <v>1050000000</v>
      </c>
      <c r="U191" s="22" t="s">
        <v>236</v>
      </c>
      <c r="V191" s="25" t="s">
        <v>314</v>
      </c>
      <c r="W191" s="106"/>
      <c r="X191" s="50"/>
      <c r="Y191" s="50"/>
      <c r="Z191" s="50"/>
      <c r="AA191" s="50"/>
      <c r="AB191" s="50"/>
      <c r="AC191" s="50"/>
      <c r="AD191" s="50"/>
    </row>
    <row r="192" spans="1:30" ht="30">
      <c r="A192" s="26"/>
      <c r="B192" s="42"/>
      <c r="C192" s="27"/>
      <c r="D192" s="27"/>
      <c r="E192" s="22"/>
      <c r="F192" s="41" t="s">
        <v>433</v>
      </c>
      <c r="G192" s="43"/>
      <c r="H192" s="23"/>
      <c r="I192" s="31"/>
      <c r="J192" s="32"/>
      <c r="K192" s="103"/>
      <c r="L192" s="32"/>
      <c r="M192" s="103"/>
      <c r="N192" s="32"/>
      <c r="O192" s="103"/>
      <c r="P192" s="32"/>
      <c r="Q192" s="103"/>
      <c r="R192" s="32"/>
      <c r="S192" s="103"/>
      <c r="T192" s="33"/>
      <c r="U192" s="22"/>
      <c r="V192" s="25"/>
      <c r="W192" s="106"/>
      <c r="X192" s="50"/>
      <c r="Y192" s="50"/>
      <c r="Z192" s="50"/>
      <c r="AA192" s="50"/>
      <c r="AB192" s="50"/>
      <c r="AC192" s="50"/>
      <c r="AD192" s="50"/>
    </row>
    <row r="193" spans="1:30" ht="60">
      <c r="A193" s="26"/>
      <c r="B193" s="42"/>
      <c r="C193" s="27"/>
      <c r="D193" s="27"/>
      <c r="E193" s="22"/>
      <c r="F193" s="42" t="s">
        <v>434</v>
      </c>
      <c r="G193" s="42" t="s">
        <v>435</v>
      </c>
      <c r="H193" s="23"/>
      <c r="I193" s="103"/>
      <c r="J193" s="32"/>
      <c r="K193" s="103">
        <v>6</v>
      </c>
      <c r="L193" s="32">
        <v>8000000</v>
      </c>
      <c r="M193" s="103">
        <v>12</v>
      </c>
      <c r="N193" s="32">
        <v>10000000</v>
      </c>
      <c r="O193" s="103">
        <v>15</v>
      </c>
      <c r="P193" s="32">
        <v>10000000</v>
      </c>
      <c r="Q193" s="103">
        <v>18</v>
      </c>
      <c r="R193" s="32">
        <v>10000000</v>
      </c>
      <c r="S193" s="103">
        <f>Q193</f>
        <v>18</v>
      </c>
      <c r="T193" s="33">
        <f>J193+L193+N193+P193+R193</f>
        <v>38000000</v>
      </c>
      <c r="U193" s="22" t="s">
        <v>436</v>
      </c>
      <c r="V193" s="25" t="s">
        <v>292</v>
      </c>
      <c r="W193" s="106"/>
      <c r="X193" s="50"/>
      <c r="Y193" s="50"/>
      <c r="Z193" s="50"/>
      <c r="AA193" s="50"/>
      <c r="AB193" s="50"/>
      <c r="AC193" s="50"/>
      <c r="AD193" s="50"/>
    </row>
    <row r="194" spans="1:30" ht="60">
      <c r="A194" s="26"/>
      <c r="B194" s="42"/>
      <c r="C194" s="27"/>
      <c r="D194" s="27"/>
      <c r="E194" s="22"/>
      <c r="F194" s="42" t="s">
        <v>437</v>
      </c>
      <c r="G194" s="42" t="s">
        <v>438</v>
      </c>
      <c r="H194" s="23"/>
      <c r="I194" s="31">
        <v>0.75</v>
      </c>
      <c r="J194" s="32">
        <f>350000*18</f>
        <v>6300000</v>
      </c>
      <c r="K194" s="31">
        <v>0.8</v>
      </c>
      <c r="L194" s="32">
        <v>10000000</v>
      </c>
      <c r="M194" s="31">
        <v>0.85</v>
      </c>
      <c r="N194" s="32">
        <v>15000000</v>
      </c>
      <c r="O194" s="31">
        <v>0.9</v>
      </c>
      <c r="P194" s="32">
        <v>15000000</v>
      </c>
      <c r="Q194" s="31">
        <v>1</v>
      </c>
      <c r="R194" s="32">
        <v>15000000</v>
      </c>
      <c r="S194" s="31">
        <v>1</v>
      </c>
      <c r="T194" s="33">
        <f>J194+L194+N194+P194+R194</f>
        <v>61300000</v>
      </c>
      <c r="U194" s="22" t="s">
        <v>436</v>
      </c>
      <c r="V194" s="25" t="s">
        <v>292</v>
      </c>
      <c r="W194" s="106"/>
      <c r="X194" s="50"/>
      <c r="Y194" s="50"/>
      <c r="Z194" s="50"/>
      <c r="AA194" s="50"/>
      <c r="AB194" s="50"/>
      <c r="AC194" s="50"/>
      <c r="AD194" s="50"/>
    </row>
    <row r="195" spans="1:30" ht="45">
      <c r="A195" s="26"/>
      <c r="B195" s="42"/>
      <c r="C195" s="27"/>
      <c r="D195" s="27"/>
      <c r="E195" s="22"/>
      <c r="F195" s="60" t="s">
        <v>439</v>
      </c>
      <c r="G195" s="42"/>
      <c r="H195" s="23"/>
      <c r="I195" s="31"/>
      <c r="J195" s="32"/>
      <c r="K195" s="103"/>
      <c r="L195" s="32"/>
      <c r="M195" s="103"/>
      <c r="N195" s="32"/>
      <c r="O195" s="103"/>
      <c r="P195" s="32"/>
      <c r="Q195" s="103"/>
      <c r="R195" s="32"/>
      <c r="S195" s="103"/>
      <c r="T195" s="33"/>
      <c r="U195" s="22"/>
      <c r="V195" s="25"/>
      <c r="W195" s="106"/>
      <c r="X195" s="50"/>
      <c r="Y195" s="50"/>
      <c r="Z195" s="50"/>
      <c r="AA195" s="50"/>
      <c r="AB195" s="50"/>
      <c r="AC195" s="50"/>
      <c r="AD195" s="50"/>
    </row>
    <row r="196" spans="1:30" ht="45">
      <c r="A196" s="26"/>
      <c r="B196" s="42"/>
      <c r="C196" s="27"/>
      <c r="D196" s="27"/>
      <c r="E196" s="22"/>
      <c r="F196" s="42" t="s">
        <v>440</v>
      </c>
      <c r="G196" s="42" t="s">
        <v>441</v>
      </c>
      <c r="H196" s="23"/>
      <c r="I196" s="30"/>
      <c r="J196" s="32"/>
      <c r="K196" s="30" t="s">
        <v>421</v>
      </c>
      <c r="L196" s="32">
        <v>10000000</v>
      </c>
      <c r="M196" s="31">
        <v>0.7</v>
      </c>
      <c r="N196" s="32">
        <v>15000000</v>
      </c>
      <c r="O196" s="31">
        <v>0.75</v>
      </c>
      <c r="P196" s="32">
        <v>15000000</v>
      </c>
      <c r="Q196" s="31">
        <v>0.8</v>
      </c>
      <c r="R196" s="32">
        <v>15000000</v>
      </c>
      <c r="S196" s="31">
        <v>0.8</v>
      </c>
      <c r="T196" s="33">
        <f>J196+L196+N196+P196+R196</f>
        <v>55000000</v>
      </c>
      <c r="U196" s="22" t="s">
        <v>66</v>
      </c>
      <c r="V196" s="25" t="s">
        <v>292</v>
      </c>
      <c r="W196" s="106"/>
      <c r="X196" s="50"/>
      <c r="Y196" s="50"/>
      <c r="Z196" s="50"/>
      <c r="AA196" s="50"/>
      <c r="AB196" s="50"/>
      <c r="AC196" s="50"/>
      <c r="AD196" s="50"/>
    </row>
    <row r="197" spans="1:30" ht="120">
      <c r="A197" s="26"/>
      <c r="B197" s="42"/>
      <c r="C197" s="27"/>
      <c r="D197" s="27"/>
      <c r="E197" s="22"/>
      <c r="F197" s="42" t="s">
        <v>442</v>
      </c>
      <c r="G197" s="42" t="s">
        <v>443</v>
      </c>
      <c r="H197" s="23"/>
      <c r="I197" s="31"/>
      <c r="J197" s="32"/>
      <c r="K197" s="30" t="s">
        <v>421</v>
      </c>
      <c r="L197" s="32">
        <v>10000000</v>
      </c>
      <c r="M197" s="31">
        <v>0.1</v>
      </c>
      <c r="N197" s="32">
        <v>15000000</v>
      </c>
      <c r="O197" s="31">
        <v>0.15</v>
      </c>
      <c r="P197" s="32">
        <v>15000000</v>
      </c>
      <c r="Q197" s="31">
        <v>0.2</v>
      </c>
      <c r="R197" s="32">
        <v>15000000</v>
      </c>
      <c r="S197" s="31">
        <v>0.3</v>
      </c>
      <c r="T197" s="33">
        <f>J197+L197+N197+P197+R197</f>
        <v>55000000</v>
      </c>
      <c r="U197" s="22" t="s">
        <v>66</v>
      </c>
      <c r="V197" s="25" t="s">
        <v>292</v>
      </c>
      <c r="W197" s="106"/>
      <c r="X197" s="50"/>
      <c r="Y197" s="50"/>
      <c r="Z197" s="50"/>
      <c r="AA197" s="50"/>
      <c r="AB197" s="50"/>
      <c r="AC197" s="50"/>
      <c r="AD197" s="50"/>
    </row>
    <row r="198" spans="1:30" ht="30">
      <c r="A198" s="26"/>
      <c r="B198" s="42"/>
      <c r="C198" s="27"/>
      <c r="D198" s="27"/>
      <c r="E198" s="22"/>
      <c r="F198" s="44" t="s">
        <v>444</v>
      </c>
      <c r="G198" s="42"/>
      <c r="H198" s="23"/>
      <c r="I198" s="31"/>
      <c r="J198" s="32"/>
      <c r="K198" s="103"/>
      <c r="L198" s="32"/>
      <c r="M198" s="103"/>
      <c r="N198" s="32"/>
      <c r="O198" s="103"/>
      <c r="P198" s="32"/>
      <c r="Q198" s="103"/>
      <c r="R198" s="32"/>
      <c r="S198" s="103"/>
      <c r="T198" s="33"/>
      <c r="U198" s="22"/>
      <c r="V198" s="25"/>
      <c r="W198" s="106"/>
      <c r="X198" s="50"/>
      <c r="Y198" s="50"/>
      <c r="Z198" s="50"/>
      <c r="AA198" s="50"/>
      <c r="AB198" s="50"/>
      <c r="AC198" s="50"/>
      <c r="AD198" s="50"/>
    </row>
    <row r="199" spans="1:30" ht="75">
      <c r="A199" s="26"/>
      <c r="B199" s="42"/>
      <c r="C199" s="27"/>
      <c r="D199" s="27"/>
      <c r="E199" s="22"/>
      <c r="F199" s="42" t="s">
        <v>445</v>
      </c>
      <c r="G199" s="42" t="s">
        <v>446</v>
      </c>
      <c r="H199" s="23"/>
      <c r="I199" s="31"/>
      <c r="J199" s="32"/>
      <c r="K199" s="103" t="s">
        <v>421</v>
      </c>
      <c r="L199" s="32">
        <v>35000000</v>
      </c>
      <c r="M199" s="31">
        <v>0.1</v>
      </c>
      <c r="N199" s="32">
        <v>35000000</v>
      </c>
      <c r="O199" s="31">
        <v>0.2</v>
      </c>
      <c r="P199" s="32">
        <v>40000000</v>
      </c>
      <c r="Q199" s="31">
        <v>0.3</v>
      </c>
      <c r="R199" s="32">
        <v>40000000</v>
      </c>
      <c r="S199" s="31">
        <v>0.3</v>
      </c>
      <c r="T199" s="33">
        <f>J199+L199+N199+P199+R199</f>
        <v>150000000</v>
      </c>
      <c r="U199" s="22" t="s">
        <v>66</v>
      </c>
      <c r="V199" s="25" t="s">
        <v>292</v>
      </c>
      <c r="W199" s="106"/>
      <c r="X199" s="50"/>
      <c r="Y199" s="50"/>
      <c r="Z199" s="50"/>
      <c r="AA199" s="50"/>
      <c r="AB199" s="50"/>
      <c r="AC199" s="50"/>
      <c r="AD199" s="50"/>
    </row>
    <row r="200" spans="1:30" ht="75">
      <c r="A200" s="26"/>
      <c r="B200" s="42"/>
      <c r="C200" s="27"/>
      <c r="D200" s="27"/>
      <c r="E200" s="22"/>
      <c r="F200" s="42" t="s">
        <v>447</v>
      </c>
      <c r="G200" s="42" t="s">
        <v>448</v>
      </c>
      <c r="H200" s="23"/>
      <c r="I200" s="31"/>
      <c r="J200" s="32"/>
      <c r="K200" s="30"/>
      <c r="L200" s="32"/>
      <c r="M200" s="103" t="s">
        <v>421</v>
      </c>
      <c r="N200" s="32">
        <v>35000000</v>
      </c>
      <c r="O200" s="103">
        <v>4</v>
      </c>
      <c r="P200" s="32">
        <v>40000000</v>
      </c>
      <c r="Q200" s="103">
        <v>8</v>
      </c>
      <c r="R200" s="32">
        <v>40000000</v>
      </c>
      <c r="S200" s="103">
        <v>8</v>
      </c>
      <c r="T200" s="33">
        <f>J200+L200+N200+P200+R200</f>
        <v>115000000</v>
      </c>
      <c r="U200" s="22" t="s">
        <v>66</v>
      </c>
      <c r="V200" s="25" t="s">
        <v>292</v>
      </c>
      <c r="W200" s="106"/>
      <c r="X200" s="50"/>
      <c r="Y200" s="50"/>
      <c r="Z200" s="50"/>
      <c r="AA200" s="50"/>
      <c r="AB200" s="50"/>
      <c r="AC200" s="50"/>
      <c r="AD200" s="50"/>
    </row>
    <row r="201" spans="1:30">
      <c r="A201" s="46" t="s">
        <v>449</v>
      </c>
      <c r="B201" s="42"/>
      <c r="C201" s="27"/>
      <c r="D201" s="27"/>
      <c r="E201" s="22"/>
      <c r="F201" s="42"/>
      <c r="G201" s="43"/>
      <c r="H201" s="23"/>
      <c r="I201" s="31"/>
      <c r="J201" s="32"/>
      <c r="K201" s="103"/>
      <c r="L201" s="32"/>
      <c r="M201" s="103"/>
      <c r="N201" s="32"/>
      <c r="O201" s="103"/>
      <c r="P201" s="32"/>
      <c r="Q201" s="103"/>
      <c r="R201" s="32"/>
      <c r="S201" s="103"/>
      <c r="T201" s="33"/>
      <c r="U201" s="22"/>
      <c r="V201" s="25"/>
      <c r="W201" s="106"/>
      <c r="X201" s="50"/>
      <c r="Y201" s="50"/>
      <c r="Z201" s="50"/>
      <c r="AA201" s="50"/>
      <c r="AB201" s="50"/>
      <c r="AC201" s="50"/>
      <c r="AD201" s="50"/>
    </row>
    <row r="202" spans="1:30" ht="60">
      <c r="A202" s="26"/>
      <c r="B202" s="18" t="s">
        <v>450</v>
      </c>
      <c r="C202" s="18" t="s">
        <v>451</v>
      </c>
      <c r="D202" s="43" t="s">
        <v>452</v>
      </c>
      <c r="E202" s="22"/>
      <c r="F202" s="49" t="s">
        <v>453</v>
      </c>
      <c r="G202" s="43"/>
      <c r="H202" s="23"/>
      <c r="I202" s="31"/>
      <c r="J202" s="32"/>
      <c r="K202" s="103"/>
      <c r="L202" s="32"/>
      <c r="M202" s="103"/>
      <c r="N202" s="32"/>
      <c r="O202" s="103"/>
      <c r="P202" s="32"/>
      <c r="Q202" s="103"/>
      <c r="R202" s="32"/>
      <c r="S202" s="103"/>
      <c r="T202" s="33"/>
      <c r="U202" s="22"/>
      <c r="V202" s="25"/>
      <c r="W202" s="106"/>
      <c r="X202" s="50"/>
      <c r="Y202" s="50"/>
      <c r="Z202" s="50"/>
      <c r="AA202" s="50"/>
      <c r="AB202" s="50"/>
      <c r="AC202" s="50"/>
      <c r="AD202" s="50"/>
    </row>
    <row r="203" spans="1:30" ht="180">
      <c r="A203" s="26"/>
      <c r="B203" s="18"/>
      <c r="C203" s="18"/>
      <c r="D203" s="27"/>
      <c r="E203" s="22"/>
      <c r="F203" s="42" t="s">
        <v>454</v>
      </c>
      <c r="G203" s="43" t="s">
        <v>455</v>
      </c>
      <c r="H203" s="23"/>
      <c r="I203" s="31"/>
      <c r="J203" s="32"/>
      <c r="K203" s="103"/>
      <c r="L203" s="32"/>
      <c r="M203" s="103" t="s">
        <v>456</v>
      </c>
      <c r="N203" s="32">
        <v>50000000</v>
      </c>
      <c r="O203" s="31">
        <v>0.8</v>
      </c>
      <c r="P203" s="32">
        <v>50000000</v>
      </c>
      <c r="Q203" s="31">
        <v>1</v>
      </c>
      <c r="R203" s="32">
        <v>50000000</v>
      </c>
      <c r="S203" s="31">
        <v>1</v>
      </c>
      <c r="T203" s="33">
        <f>J203+L203+N203+P203+R203</f>
        <v>150000000</v>
      </c>
      <c r="U203" s="22" t="s">
        <v>198</v>
      </c>
      <c r="V203" s="25" t="s">
        <v>292</v>
      </c>
      <c r="W203" s="106"/>
      <c r="X203" s="50"/>
      <c r="Y203" s="50"/>
      <c r="Z203" s="50"/>
      <c r="AA203" s="50"/>
      <c r="AB203" s="50"/>
      <c r="AC203" s="50"/>
      <c r="AD203" s="50"/>
    </row>
    <row r="204" spans="1:30" ht="45">
      <c r="A204" s="26"/>
      <c r="B204" s="18"/>
      <c r="C204" s="37"/>
      <c r="D204" s="36" t="s">
        <v>457</v>
      </c>
      <c r="E204" s="22"/>
      <c r="F204" s="44" t="s">
        <v>458</v>
      </c>
      <c r="G204" s="43"/>
      <c r="H204" s="23"/>
      <c r="I204" s="31"/>
      <c r="J204" s="32"/>
      <c r="K204" s="103"/>
      <c r="L204" s="32"/>
      <c r="M204" s="103"/>
      <c r="N204" s="32"/>
      <c r="O204" s="103"/>
      <c r="P204" s="32"/>
      <c r="Q204" s="103"/>
      <c r="R204" s="32"/>
      <c r="S204" s="103"/>
      <c r="T204" s="33"/>
      <c r="U204" s="22"/>
      <c r="V204" s="25"/>
      <c r="W204" s="106"/>
      <c r="X204" s="50"/>
      <c r="Y204" s="50"/>
      <c r="Z204" s="50"/>
      <c r="AA204" s="50"/>
      <c r="AB204" s="50"/>
      <c r="AC204" s="50"/>
      <c r="AD204" s="50"/>
    </row>
    <row r="205" spans="1:30" ht="75">
      <c r="A205" s="26"/>
      <c r="B205" s="42"/>
      <c r="C205" s="27"/>
      <c r="D205" s="27"/>
      <c r="E205" s="22"/>
      <c r="F205" s="42" t="s">
        <v>459</v>
      </c>
      <c r="G205" s="42" t="s">
        <v>460</v>
      </c>
      <c r="H205" s="23"/>
      <c r="I205" s="31"/>
      <c r="J205" s="32"/>
      <c r="K205" s="103" t="s">
        <v>461</v>
      </c>
      <c r="L205" s="32">
        <v>10000000</v>
      </c>
      <c r="M205" s="31">
        <v>0.2</v>
      </c>
      <c r="N205" s="32">
        <v>15000000</v>
      </c>
      <c r="O205" s="31">
        <v>0.4</v>
      </c>
      <c r="P205" s="32">
        <v>15000000</v>
      </c>
      <c r="Q205" s="31">
        <v>0.6</v>
      </c>
      <c r="R205" s="32">
        <v>20000000</v>
      </c>
      <c r="S205" s="31">
        <v>0.6</v>
      </c>
      <c r="T205" s="33">
        <f>J205+L205+N205+P205+R205</f>
        <v>60000000</v>
      </c>
      <c r="U205" s="22" t="s">
        <v>462</v>
      </c>
      <c r="V205" s="25" t="s">
        <v>292</v>
      </c>
      <c r="W205" s="1"/>
    </row>
    <row r="206" spans="1:30" ht="30">
      <c r="A206" s="26"/>
      <c r="B206" s="42"/>
      <c r="C206" s="27"/>
      <c r="D206" s="27"/>
      <c r="E206" s="22"/>
      <c r="F206" s="49" t="s">
        <v>463</v>
      </c>
      <c r="G206" s="42"/>
      <c r="H206" s="23"/>
      <c r="I206" s="31"/>
      <c r="J206" s="32"/>
      <c r="K206" s="103"/>
      <c r="L206" s="32"/>
      <c r="M206" s="103"/>
      <c r="N206" s="32"/>
      <c r="O206" s="103"/>
      <c r="P206" s="32"/>
      <c r="Q206" s="103"/>
      <c r="R206" s="32"/>
      <c r="S206" s="103"/>
      <c r="T206" s="33"/>
      <c r="U206" s="22"/>
      <c r="V206" s="25"/>
      <c r="W206" s="1"/>
    </row>
    <row r="207" spans="1:30" ht="75">
      <c r="A207" s="26"/>
      <c r="B207" s="42"/>
      <c r="C207" s="27"/>
      <c r="D207" s="27"/>
      <c r="E207" s="22"/>
      <c r="F207" s="42" t="s">
        <v>464</v>
      </c>
      <c r="G207" s="43" t="s">
        <v>465</v>
      </c>
      <c r="H207" s="23"/>
      <c r="I207" s="31"/>
      <c r="J207" s="32"/>
      <c r="K207" s="103" t="s">
        <v>466</v>
      </c>
      <c r="L207" s="32">
        <v>100000000</v>
      </c>
      <c r="M207" s="103" t="s">
        <v>467</v>
      </c>
      <c r="N207" s="32">
        <v>100000000</v>
      </c>
      <c r="O207" s="103" t="s">
        <v>468</v>
      </c>
      <c r="P207" s="32">
        <v>100000000</v>
      </c>
      <c r="Q207" s="103" t="s">
        <v>469</v>
      </c>
      <c r="R207" s="32">
        <v>100000000</v>
      </c>
      <c r="S207" s="103" t="str">
        <f>Q207</f>
        <v>0,2</v>
      </c>
      <c r="T207" s="33">
        <f>J207+L207+N207+P207+R207</f>
        <v>400000000</v>
      </c>
      <c r="U207" s="22" t="s">
        <v>66</v>
      </c>
      <c r="V207" s="25" t="s">
        <v>292</v>
      </c>
      <c r="W207" s="1"/>
    </row>
    <row r="208" spans="1:30" ht="45">
      <c r="A208" s="26"/>
      <c r="B208" s="42"/>
      <c r="C208" s="27"/>
      <c r="D208" s="27"/>
      <c r="E208" s="22"/>
      <c r="F208" s="60" t="s">
        <v>470</v>
      </c>
      <c r="G208" s="42"/>
      <c r="H208" s="23"/>
      <c r="I208" s="31"/>
      <c r="J208" s="32"/>
      <c r="K208" s="103"/>
      <c r="L208" s="32"/>
      <c r="M208" s="103"/>
      <c r="N208" s="32"/>
      <c r="O208" s="103"/>
      <c r="P208" s="32"/>
      <c r="Q208" s="103"/>
      <c r="R208" s="32"/>
      <c r="S208" s="103"/>
      <c r="T208" s="33"/>
      <c r="U208" s="22"/>
      <c r="V208" s="25"/>
      <c r="W208" s="1"/>
    </row>
    <row r="209" spans="1:30" ht="60">
      <c r="A209" s="26"/>
      <c r="B209" s="42"/>
      <c r="C209" s="27"/>
      <c r="D209" s="27"/>
      <c r="E209" s="22"/>
      <c r="F209" s="42" t="s">
        <v>471</v>
      </c>
      <c r="G209" s="42" t="s">
        <v>472</v>
      </c>
      <c r="H209" s="23"/>
      <c r="I209" s="31"/>
      <c r="J209" s="32"/>
      <c r="K209" s="103" t="s">
        <v>473</v>
      </c>
      <c r="L209" s="32">
        <v>50000000</v>
      </c>
      <c r="M209" s="31">
        <v>0.1</v>
      </c>
      <c r="N209" s="32">
        <v>50000000</v>
      </c>
      <c r="O209" s="31">
        <v>0.15</v>
      </c>
      <c r="P209" s="32">
        <v>50000000</v>
      </c>
      <c r="Q209" s="31">
        <v>0.2</v>
      </c>
      <c r="R209" s="32">
        <v>50000000</v>
      </c>
      <c r="S209" s="31">
        <v>0.2</v>
      </c>
      <c r="T209" s="33">
        <f>J209+L209+N209+P209+R209</f>
        <v>200000000</v>
      </c>
      <c r="U209" s="22" t="s">
        <v>66</v>
      </c>
      <c r="V209" s="25" t="s">
        <v>314</v>
      </c>
      <c r="W209" s="1"/>
    </row>
    <row r="210" spans="1:30" ht="75">
      <c r="A210" s="26"/>
      <c r="B210" s="42"/>
      <c r="C210" s="27"/>
      <c r="D210" s="27"/>
      <c r="E210" s="22"/>
      <c r="F210" s="42" t="s">
        <v>474</v>
      </c>
      <c r="G210" s="42" t="s">
        <v>475</v>
      </c>
      <c r="H210" s="23"/>
      <c r="I210" s="31"/>
      <c r="J210" s="32"/>
      <c r="K210" s="103">
        <v>0</v>
      </c>
      <c r="L210" s="32">
        <v>10000000</v>
      </c>
      <c r="M210" s="103">
        <v>2</v>
      </c>
      <c r="N210" s="32">
        <v>15000000</v>
      </c>
      <c r="O210" s="103">
        <v>4</v>
      </c>
      <c r="P210" s="32">
        <v>15000000</v>
      </c>
      <c r="Q210" s="103">
        <v>7</v>
      </c>
      <c r="R210" s="32">
        <v>20000000</v>
      </c>
      <c r="S210" s="103">
        <v>7</v>
      </c>
      <c r="T210" s="33">
        <f>J210+L210+N210+P210+R210</f>
        <v>60000000</v>
      </c>
      <c r="U210" s="22" t="s">
        <v>66</v>
      </c>
      <c r="V210" s="25" t="s">
        <v>314</v>
      </c>
      <c r="W210" s="1"/>
    </row>
    <row r="211" spans="1:30" ht="45">
      <c r="A211" s="26"/>
      <c r="B211" s="42"/>
      <c r="C211" s="27"/>
      <c r="D211" s="27"/>
      <c r="E211" s="22"/>
      <c r="F211" s="42" t="s">
        <v>476</v>
      </c>
      <c r="G211" s="42" t="s">
        <v>477</v>
      </c>
      <c r="H211" s="23"/>
      <c r="I211" s="31"/>
      <c r="J211" s="32"/>
      <c r="K211" s="31">
        <v>7.0000000000000007E-2</v>
      </c>
      <c r="L211" s="32">
        <v>15000000</v>
      </c>
      <c r="M211" s="31">
        <v>0.2</v>
      </c>
      <c r="N211" s="32">
        <v>50000000</v>
      </c>
      <c r="O211" s="31">
        <v>0.3</v>
      </c>
      <c r="P211" s="32">
        <v>50000000</v>
      </c>
      <c r="Q211" s="31">
        <v>0.6</v>
      </c>
      <c r="R211" s="32">
        <v>50000000</v>
      </c>
      <c r="S211" s="31">
        <v>0.6</v>
      </c>
      <c r="T211" s="33">
        <f>J211+L211+N211+P211+R211</f>
        <v>165000000</v>
      </c>
      <c r="U211" s="22" t="s">
        <v>66</v>
      </c>
      <c r="V211" s="25" t="s">
        <v>292</v>
      </c>
      <c r="W211" s="1"/>
    </row>
    <row r="212" spans="1:30" ht="75">
      <c r="A212" s="26"/>
      <c r="B212" s="42"/>
      <c r="C212" s="60" t="s">
        <v>478</v>
      </c>
      <c r="D212" s="60" t="s">
        <v>479</v>
      </c>
      <c r="E212" s="22"/>
      <c r="F212" s="60" t="s">
        <v>480</v>
      </c>
      <c r="G212" s="42"/>
      <c r="H212" s="23"/>
      <c r="I212" s="31"/>
      <c r="J212" s="32"/>
      <c r="K212" s="103"/>
      <c r="L212" s="32"/>
      <c r="M212" s="103"/>
      <c r="N212" s="32"/>
      <c r="O212" s="103"/>
      <c r="P212" s="32"/>
      <c r="Q212" s="103"/>
      <c r="R212" s="32"/>
      <c r="S212" s="103"/>
      <c r="T212" s="33"/>
      <c r="U212" s="22"/>
      <c r="V212" s="25"/>
      <c r="W212" s="1"/>
    </row>
    <row r="213" spans="1:30" ht="75">
      <c r="A213" s="26"/>
      <c r="B213" s="42"/>
      <c r="C213" s="27"/>
      <c r="D213" s="27"/>
      <c r="E213" s="22"/>
      <c r="F213" s="42" t="s">
        <v>481</v>
      </c>
      <c r="G213" s="43" t="s">
        <v>482</v>
      </c>
      <c r="H213" s="23"/>
      <c r="I213" s="31"/>
      <c r="J213" s="32"/>
      <c r="K213" s="103"/>
      <c r="L213" s="32"/>
      <c r="M213" s="31">
        <v>0.02</v>
      </c>
      <c r="N213" s="32">
        <v>50000000</v>
      </c>
      <c r="O213" s="31">
        <v>0.1</v>
      </c>
      <c r="P213" s="32">
        <v>50000000</v>
      </c>
      <c r="Q213" s="31">
        <v>0.15</v>
      </c>
      <c r="R213" s="32">
        <v>50000000</v>
      </c>
      <c r="S213" s="31">
        <v>0.2</v>
      </c>
      <c r="T213" s="33">
        <f>J213+L213+N213+P213+R213</f>
        <v>150000000</v>
      </c>
      <c r="U213" s="22" t="s">
        <v>40</v>
      </c>
      <c r="V213" s="25" t="s">
        <v>292</v>
      </c>
      <c r="W213" s="1"/>
    </row>
    <row r="214" spans="1:30" ht="105">
      <c r="A214" s="26"/>
      <c r="B214" s="42"/>
      <c r="C214" s="27"/>
      <c r="D214" s="27"/>
      <c r="E214" s="22"/>
      <c r="F214" s="42" t="s">
        <v>483</v>
      </c>
      <c r="G214" s="43" t="s">
        <v>484</v>
      </c>
      <c r="H214" s="23"/>
      <c r="I214" s="31"/>
      <c r="J214" s="32"/>
      <c r="K214" s="103"/>
      <c r="L214" s="32"/>
      <c r="M214" s="103" t="s">
        <v>223</v>
      </c>
      <c r="N214" s="32">
        <v>50000000</v>
      </c>
      <c r="O214" s="31">
        <v>0.3</v>
      </c>
      <c r="P214" s="32">
        <v>50000000</v>
      </c>
      <c r="Q214" s="31">
        <v>0.75</v>
      </c>
      <c r="R214" s="32">
        <v>50000000</v>
      </c>
      <c r="S214" s="31">
        <v>0.75</v>
      </c>
      <c r="T214" s="33">
        <f>J214+L214+N214+P214+R214</f>
        <v>150000000</v>
      </c>
      <c r="U214" s="22" t="s">
        <v>40</v>
      </c>
      <c r="V214" s="25" t="s">
        <v>292</v>
      </c>
      <c r="W214" s="1"/>
    </row>
    <row r="215" spans="1:30" ht="105">
      <c r="A215" s="26"/>
      <c r="B215" s="42"/>
      <c r="C215" s="27"/>
      <c r="D215" s="27"/>
      <c r="E215" s="22"/>
      <c r="F215" s="42" t="s">
        <v>485</v>
      </c>
      <c r="G215" s="43" t="s">
        <v>484</v>
      </c>
      <c r="H215" s="23"/>
      <c r="I215" s="31"/>
      <c r="J215" s="32"/>
      <c r="K215" s="103"/>
      <c r="L215" s="32"/>
      <c r="M215" s="103" t="s">
        <v>223</v>
      </c>
      <c r="N215" s="32">
        <v>50000000</v>
      </c>
      <c r="O215" s="31">
        <v>0.3</v>
      </c>
      <c r="P215" s="32">
        <v>50000000</v>
      </c>
      <c r="Q215" s="31">
        <v>0.75</v>
      </c>
      <c r="R215" s="32">
        <v>50000000</v>
      </c>
      <c r="S215" s="31">
        <v>0.75</v>
      </c>
      <c r="T215" s="33">
        <f>J215+L215+N215+P215+R215</f>
        <v>150000000</v>
      </c>
      <c r="U215" s="22" t="s">
        <v>40</v>
      </c>
      <c r="V215" s="25" t="s">
        <v>292</v>
      </c>
      <c r="W215" s="1"/>
    </row>
    <row r="216" spans="1:30" ht="105">
      <c r="A216" s="26"/>
      <c r="B216" s="42"/>
      <c r="C216" s="27"/>
      <c r="D216" s="27"/>
      <c r="E216" s="22"/>
      <c r="F216" s="42" t="s">
        <v>486</v>
      </c>
      <c r="G216" s="43" t="s">
        <v>484</v>
      </c>
      <c r="H216" s="23"/>
      <c r="I216" s="31"/>
      <c r="J216" s="32"/>
      <c r="K216" s="103"/>
      <c r="L216" s="32"/>
      <c r="M216" s="103" t="s">
        <v>223</v>
      </c>
      <c r="N216" s="32">
        <v>50000000</v>
      </c>
      <c r="O216" s="31">
        <v>0.3</v>
      </c>
      <c r="P216" s="32">
        <v>50000000</v>
      </c>
      <c r="Q216" s="31">
        <v>0.75</v>
      </c>
      <c r="R216" s="32">
        <v>50000000</v>
      </c>
      <c r="S216" s="31">
        <v>0.75</v>
      </c>
      <c r="T216" s="33">
        <f>J216+L216+N216+P216+R216</f>
        <v>150000000</v>
      </c>
      <c r="U216" s="22" t="s">
        <v>40</v>
      </c>
      <c r="V216" s="25" t="s">
        <v>292</v>
      </c>
      <c r="W216" s="1"/>
    </row>
    <row r="217" spans="1:30">
      <c r="A217" s="26"/>
      <c r="B217" s="42"/>
      <c r="C217" s="27"/>
      <c r="D217" s="27"/>
      <c r="E217" s="22"/>
      <c r="F217" s="107" t="s">
        <v>487</v>
      </c>
      <c r="G217" s="108"/>
      <c r="H217" s="23"/>
      <c r="I217" s="31"/>
      <c r="J217" s="32"/>
      <c r="K217" s="103"/>
      <c r="L217" s="32"/>
      <c r="M217" s="103"/>
      <c r="N217" s="32"/>
      <c r="O217" s="103"/>
      <c r="P217" s="32"/>
      <c r="Q217" s="103"/>
      <c r="R217" s="32"/>
      <c r="S217" s="103"/>
      <c r="T217" s="33"/>
      <c r="U217" s="22"/>
      <c r="V217" s="25"/>
      <c r="W217" s="1"/>
    </row>
    <row r="218" spans="1:30" ht="30">
      <c r="A218" s="26"/>
      <c r="B218" s="42"/>
      <c r="C218" s="27"/>
      <c r="D218" s="27"/>
      <c r="E218" s="22"/>
      <c r="F218" s="42" t="s">
        <v>488</v>
      </c>
      <c r="G218" s="43" t="s">
        <v>489</v>
      </c>
      <c r="H218" s="23"/>
      <c r="I218" s="31"/>
      <c r="J218" s="32"/>
      <c r="K218" s="103"/>
      <c r="L218" s="32"/>
      <c r="M218" s="31">
        <v>0.25</v>
      </c>
      <c r="N218" s="32">
        <v>50000000</v>
      </c>
      <c r="O218" s="31">
        <v>0.5</v>
      </c>
      <c r="P218" s="32">
        <v>50000000</v>
      </c>
      <c r="Q218" s="31">
        <v>0.75</v>
      </c>
      <c r="R218" s="32">
        <v>50000000</v>
      </c>
      <c r="S218" s="31">
        <v>0.75</v>
      </c>
      <c r="T218" s="33">
        <f>J218+L218+N218+P218+R218</f>
        <v>150000000</v>
      </c>
      <c r="U218" s="22" t="s">
        <v>40</v>
      </c>
      <c r="V218" s="25" t="s">
        <v>292</v>
      </c>
      <c r="W218" s="1"/>
    </row>
    <row r="219" spans="1:30" ht="45">
      <c r="A219" s="26"/>
      <c r="B219" s="42"/>
      <c r="C219" s="27"/>
      <c r="D219" s="27"/>
      <c r="E219" s="22"/>
      <c r="F219" s="42" t="s">
        <v>490</v>
      </c>
      <c r="G219" s="43" t="s">
        <v>491</v>
      </c>
      <c r="H219" s="23"/>
      <c r="I219" s="31"/>
      <c r="J219" s="32"/>
      <c r="K219" s="103"/>
      <c r="L219" s="32"/>
      <c r="M219" s="31">
        <v>0.75</v>
      </c>
      <c r="N219" s="32">
        <v>50000000</v>
      </c>
      <c r="O219" s="31">
        <v>0.9</v>
      </c>
      <c r="P219" s="32">
        <v>50000000</v>
      </c>
      <c r="Q219" s="31">
        <v>1</v>
      </c>
      <c r="R219" s="32">
        <v>50000000</v>
      </c>
      <c r="S219" s="31">
        <v>1</v>
      </c>
      <c r="T219" s="33">
        <f>J219+L219+N219+P219+R219</f>
        <v>150000000</v>
      </c>
      <c r="U219" s="22" t="s">
        <v>40</v>
      </c>
      <c r="V219" s="25" t="s">
        <v>292</v>
      </c>
      <c r="W219" s="1"/>
    </row>
    <row r="220" spans="1:30" ht="48">
      <c r="A220" s="26"/>
      <c r="B220" s="42"/>
      <c r="C220" s="27"/>
      <c r="D220" s="27"/>
      <c r="E220" s="22"/>
      <c r="F220" s="109" t="s">
        <v>492</v>
      </c>
      <c r="G220" s="42"/>
      <c r="H220" s="23"/>
      <c r="I220" s="31">
        <v>0.75</v>
      </c>
      <c r="J220" s="32">
        <v>10000000</v>
      </c>
      <c r="K220" s="31">
        <v>0.8</v>
      </c>
      <c r="L220" s="32">
        <v>50000000</v>
      </c>
      <c r="M220" s="31">
        <v>0.85</v>
      </c>
      <c r="N220" s="32">
        <v>50000000</v>
      </c>
      <c r="O220" s="31">
        <v>0.95</v>
      </c>
      <c r="P220" s="32">
        <v>50000000</v>
      </c>
      <c r="Q220" s="31">
        <v>1</v>
      </c>
      <c r="R220" s="32">
        <v>50000000</v>
      </c>
      <c r="S220" s="31">
        <v>1</v>
      </c>
      <c r="T220" s="33">
        <f>J220+L220+N220+P220+R220</f>
        <v>210000000</v>
      </c>
      <c r="U220" s="22" t="s">
        <v>40</v>
      </c>
      <c r="V220" s="25" t="s">
        <v>292</v>
      </c>
      <c r="W220" s="1"/>
    </row>
    <row r="221" spans="1:30" ht="45">
      <c r="A221" s="26"/>
      <c r="B221" s="42"/>
      <c r="C221" s="27"/>
      <c r="D221" s="27"/>
      <c r="E221" s="22"/>
      <c r="F221" s="42" t="s">
        <v>493</v>
      </c>
      <c r="G221" s="42"/>
      <c r="H221" s="23"/>
      <c r="I221" s="31">
        <v>0.75</v>
      </c>
      <c r="J221" s="32">
        <v>10000000</v>
      </c>
      <c r="K221" s="31">
        <v>0.8</v>
      </c>
      <c r="L221" s="32">
        <v>50000000</v>
      </c>
      <c r="M221" s="31">
        <v>0.85</v>
      </c>
      <c r="N221" s="32">
        <v>50000000</v>
      </c>
      <c r="O221" s="31">
        <v>0.95</v>
      </c>
      <c r="P221" s="32">
        <v>50000000</v>
      </c>
      <c r="Q221" s="31">
        <v>1</v>
      </c>
      <c r="R221" s="32">
        <v>50000000</v>
      </c>
      <c r="S221" s="31">
        <v>1</v>
      </c>
      <c r="T221" s="33">
        <f>J221+L221+N221+P221+R221</f>
        <v>210000000</v>
      </c>
      <c r="U221" s="22" t="s">
        <v>40</v>
      </c>
      <c r="V221" s="25" t="s">
        <v>292</v>
      </c>
      <c r="W221" s="1"/>
    </row>
    <row r="222" spans="1:30" ht="45">
      <c r="A222" s="26"/>
      <c r="B222" s="42"/>
      <c r="C222" s="27"/>
      <c r="D222" s="27"/>
      <c r="E222" s="22"/>
      <c r="F222" s="49" t="s">
        <v>494</v>
      </c>
      <c r="G222" s="43"/>
      <c r="H222" s="23"/>
      <c r="I222" s="31"/>
      <c r="J222" s="32"/>
      <c r="K222" s="30"/>
      <c r="L222" s="32"/>
      <c r="M222" s="35"/>
      <c r="N222" s="32"/>
      <c r="O222" s="35"/>
      <c r="P222" s="32"/>
      <c r="Q222" s="31"/>
      <c r="R222" s="32"/>
      <c r="S222" s="31"/>
      <c r="T222" s="29"/>
      <c r="U222" s="22"/>
      <c r="V222" s="25"/>
      <c r="W222" s="1"/>
    </row>
    <row r="223" spans="1:30" s="120" customFormat="1" ht="75.75" thickBot="1">
      <c r="A223" s="110"/>
      <c r="B223" s="111"/>
      <c r="C223" s="112"/>
      <c r="D223" s="112"/>
      <c r="E223" s="113"/>
      <c r="F223" s="111" t="s">
        <v>495</v>
      </c>
      <c r="G223" s="111" t="s">
        <v>496</v>
      </c>
      <c r="H223" s="114"/>
      <c r="I223" s="115"/>
      <c r="J223" s="116"/>
      <c r="K223" s="117"/>
      <c r="L223" s="116"/>
      <c r="M223" s="115">
        <v>0.3</v>
      </c>
      <c r="N223" s="116">
        <v>50000000</v>
      </c>
      <c r="O223" s="115">
        <v>0.5</v>
      </c>
      <c r="P223" s="116">
        <v>50000000</v>
      </c>
      <c r="Q223" s="115">
        <v>0.75</v>
      </c>
      <c r="R223" s="116">
        <v>50000000</v>
      </c>
      <c r="S223" s="115">
        <v>0.75</v>
      </c>
      <c r="T223" s="118">
        <f>J223+L223+N223+P223+R223</f>
        <v>150000000</v>
      </c>
      <c r="U223" s="113" t="s">
        <v>40</v>
      </c>
      <c r="V223" s="119" t="s">
        <v>292</v>
      </c>
      <c r="W223" s="1"/>
      <c r="X223" s="1"/>
      <c r="Y223" s="1"/>
      <c r="Z223" s="1"/>
      <c r="AA223" s="1"/>
      <c r="AB223" s="1"/>
      <c r="AC223" s="1"/>
      <c r="AD223" s="1"/>
    </row>
    <row r="224" spans="1:30" s="1" customFormat="1" ht="15.75" thickTop="1">
      <c r="J224" s="3"/>
      <c r="L224" s="3"/>
      <c r="N224" s="3"/>
      <c r="P224" s="3"/>
      <c r="R224" s="3"/>
      <c r="T224" s="3"/>
    </row>
    <row r="225" spans="10:28" s="1" customFormat="1" ht="21">
      <c r="J225" s="3"/>
      <c r="L225" s="3"/>
      <c r="N225" s="3"/>
      <c r="P225" s="3"/>
      <c r="R225" s="121" t="s">
        <v>497</v>
      </c>
      <c r="S225" s="121"/>
      <c r="T225" s="121"/>
      <c r="U225" s="121"/>
    </row>
    <row r="226" spans="10:28" s="1" customFormat="1" ht="21">
      <c r="J226" s="3"/>
      <c r="L226" s="3"/>
      <c r="N226" s="3"/>
      <c r="P226" s="3"/>
      <c r="R226" s="122"/>
      <c r="S226" s="123"/>
      <c r="T226" s="124"/>
      <c r="U226" s="122"/>
    </row>
    <row r="227" spans="10:28" s="1" customFormat="1" ht="15" customHeight="1">
      <c r="J227" s="3"/>
      <c r="L227" s="3"/>
      <c r="N227" s="3"/>
      <c r="P227" s="3"/>
      <c r="R227" s="125" t="s">
        <v>498</v>
      </c>
      <c r="S227" s="125"/>
      <c r="T227" s="125"/>
      <c r="U227" s="125"/>
      <c r="V227" s="126"/>
      <c r="W227" s="126"/>
      <c r="X227" s="126"/>
      <c r="Y227" s="126"/>
      <c r="Z227" s="126"/>
      <c r="AA227" s="126"/>
      <c r="AB227" s="127"/>
    </row>
    <row r="228" spans="10:28" s="1" customFormat="1" ht="20.25">
      <c r="J228" s="3"/>
      <c r="L228" s="3"/>
      <c r="N228" s="3"/>
      <c r="P228" s="3"/>
      <c r="R228" s="128"/>
      <c r="S228" s="128"/>
      <c r="T228" s="128"/>
      <c r="U228" s="128"/>
      <c r="V228" s="129"/>
      <c r="W228" s="129"/>
      <c r="X228" s="129"/>
      <c r="Y228" s="129"/>
      <c r="Z228" s="129"/>
      <c r="AA228" s="129"/>
      <c r="AB228" s="130"/>
    </row>
    <row r="229" spans="10:28" s="1" customFormat="1" ht="16.5">
      <c r="J229" s="3"/>
      <c r="L229" s="3"/>
      <c r="N229" s="3"/>
      <c r="P229" s="3"/>
      <c r="R229" s="131"/>
      <c r="S229" s="131"/>
      <c r="T229" s="131"/>
      <c r="U229" s="131"/>
      <c r="V229" s="129"/>
      <c r="W229" s="129"/>
      <c r="X229" s="129"/>
      <c r="Y229" s="129"/>
      <c r="Z229" s="129"/>
      <c r="AA229" s="129"/>
      <c r="AB229" s="130"/>
    </row>
    <row r="230" spans="10:28" s="1" customFormat="1" ht="15" customHeight="1">
      <c r="J230" s="3"/>
      <c r="L230" s="3"/>
      <c r="N230" s="3"/>
      <c r="P230" s="3"/>
      <c r="R230" s="128"/>
      <c r="S230" s="128"/>
      <c r="T230" s="128"/>
      <c r="U230" s="128"/>
      <c r="V230" s="129"/>
      <c r="W230" s="129"/>
      <c r="X230" s="129"/>
      <c r="Y230" s="129"/>
      <c r="Z230" s="129"/>
      <c r="AA230" s="129"/>
      <c r="AB230" s="130"/>
    </row>
    <row r="231" spans="10:28" s="1" customFormat="1" ht="15" customHeight="1">
      <c r="J231" s="3"/>
      <c r="L231" s="3"/>
      <c r="N231" s="3"/>
      <c r="P231" s="3"/>
      <c r="R231" s="132" t="s">
        <v>499</v>
      </c>
      <c r="S231" s="132"/>
      <c r="T231" s="132"/>
      <c r="U231" s="132"/>
      <c r="V231" s="133"/>
      <c r="W231" s="133"/>
      <c r="X231" s="133"/>
      <c r="Y231" s="133"/>
      <c r="Z231" s="133"/>
      <c r="AA231" s="133"/>
      <c r="AB231" s="134"/>
    </row>
    <row r="232" spans="10:28" s="1" customFormat="1" ht="20.25">
      <c r="J232" s="3"/>
      <c r="L232" s="3"/>
      <c r="N232" s="3"/>
      <c r="P232" s="3"/>
      <c r="R232" s="125" t="s">
        <v>500</v>
      </c>
      <c r="S232" s="125"/>
      <c r="T232" s="125"/>
      <c r="U232" s="125"/>
      <c r="V232" s="126"/>
      <c r="W232" s="126"/>
      <c r="X232" s="126"/>
      <c r="Y232" s="126"/>
      <c r="Z232" s="126"/>
      <c r="AA232" s="126"/>
      <c r="AB232" s="127"/>
    </row>
    <row r="233" spans="10:28" s="1" customFormat="1" ht="20.25">
      <c r="J233" s="3"/>
      <c r="L233" s="3"/>
      <c r="N233" s="3"/>
      <c r="P233" s="3"/>
      <c r="R233" s="125" t="s">
        <v>501</v>
      </c>
      <c r="S233" s="125"/>
      <c r="T233" s="125"/>
      <c r="U233" s="125"/>
      <c r="V233" s="126"/>
      <c r="W233" s="126"/>
      <c r="X233" s="126"/>
      <c r="Y233" s="126"/>
      <c r="Z233" s="126"/>
      <c r="AA233" s="126"/>
      <c r="AB233" s="127"/>
    </row>
    <row r="234" spans="10:28" s="1" customFormat="1">
      <c r="J234" s="3"/>
      <c r="L234" s="3"/>
      <c r="N234" s="3"/>
      <c r="P234" s="3"/>
      <c r="R234" s="3"/>
      <c r="T234" s="3"/>
    </row>
    <row r="235" spans="10:28" s="1" customFormat="1">
      <c r="J235" s="3"/>
      <c r="L235" s="3"/>
      <c r="N235" s="3"/>
      <c r="P235" s="3"/>
      <c r="R235" s="3"/>
      <c r="T235" s="3"/>
    </row>
    <row r="236" spans="10:28" s="1" customFormat="1">
      <c r="J236" s="3"/>
      <c r="L236" s="3"/>
      <c r="N236" s="3"/>
      <c r="P236" s="3"/>
      <c r="R236" s="3"/>
      <c r="T236" s="3"/>
    </row>
    <row r="237" spans="10:28" s="1" customFormat="1">
      <c r="J237" s="3"/>
      <c r="L237" s="3"/>
      <c r="N237" s="3"/>
      <c r="P237" s="3"/>
      <c r="R237" s="3"/>
      <c r="T237" s="3"/>
    </row>
    <row r="238" spans="10:28" s="1" customFormat="1">
      <c r="J238" s="3"/>
      <c r="L238" s="3"/>
      <c r="N238" s="3"/>
      <c r="P238" s="3"/>
      <c r="R238" s="3"/>
      <c r="T238" s="3"/>
    </row>
    <row r="239" spans="10:28" s="1" customFormat="1">
      <c r="J239" s="3"/>
      <c r="L239" s="3"/>
      <c r="N239" s="3"/>
      <c r="P239" s="3"/>
      <c r="R239" s="3"/>
      <c r="T239" s="3"/>
    </row>
    <row r="240" spans="10:28" s="1" customFormat="1">
      <c r="J240" s="3"/>
      <c r="L240" s="3"/>
      <c r="N240" s="3"/>
      <c r="P240" s="3"/>
      <c r="R240" s="3"/>
      <c r="T240" s="3"/>
    </row>
    <row r="241" spans="10:20" s="1" customFormat="1">
      <c r="J241" s="3"/>
      <c r="L241" s="3"/>
      <c r="N241" s="3"/>
      <c r="P241" s="3"/>
      <c r="R241" s="3"/>
      <c r="T241" s="3"/>
    </row>
    <row r="242" spans="10:20" s="1" customFormat="1">
      <c r="J242" s="3"/>
      <c r="L242" s="3"/>
      <c r="N242" s="3"/>
      <c r="P242" s="3"/>
      <c r="R242" s="3"/>
      <c r="T242" s="3"/>
    </row>
    <row r="243" spans="10:20" s="1" customFormat="1">
      <c r="J243" s="3"/>
      <c r="L243" s="3"/>
      <c r="N243" s="3"/>
      <c r="P243" s="3"/>
      <c r="R243" s="3"/>
      <c r="T243" s="3"/>
    </row>
    <row r="244" spans="10:20" s="1" customFormat="1">
      <c r="J244" s="3"/>
      <c r="L244" s="3"/>
      <c r="N244" s="3"/>
      <c r="P244" s="3"/>
      <c r="R244" s="3"/>
      <c r="T244" s="3"/>
    </row>
    <row r="245" spans="10:20" s="1" customFormat="1">
      <c r="J245" s="3"/>
      <c r="L245" s="3"/>
      <c r="N245" s="3"/>
      <c r="P245" s="3"/>
      <c r="R245" s="3"/>
      <c r="T245" s="3"/>
    </row>
    <row r="246" spans="10:20" s="1" customFormat="1">
      <c r="J246" s="3"/>
      <c r="L246" s="3"/>
      <c r="N246" s="3"/>
      <c r="P246" s="3"/>
      <c r="R246" s="3"/>
      <c r="T246" s="3"/>
    </row>
    <row r="247" spans="10:20" s="1" customFormat="1">
      <c r="J247" s="3"/>
      <c r="L247" s="3"/>
      <c r="N247" s="3"/>
      <c r="P247" s="3"/>
      <c r="R247" s="3"/>
      <c r="T247" s="3"/>
    </row>
    <row r="248" spans="10:20" s="1" customFormat="1">
      <c r="J248" s="3"/>
      <c r="L248" s="3"/>
      <c r="N248" s="3"/>
      <c r="P248" s="3"/>
      <c r="R248" s="3"/>
      <c r="T248" s="3"/>
    </row>
    <row r="249" spans="10:20" s="1" customFormat="1">
      <c r="J249" s="3"/>
      <c r="L249" s="3"/>
      <c r="N249" s="3"/>
      <c r="P249" s="3"/>
      <c r="R249" s="3"/>
      <c r="T249" s="3"/>
    </row>
    <row r="250" spans="10:20" s="1" customFormat="1">
      <c r="J250" s="3"/>
      <c r="L250" s="3"/>
      <c r="N250" s="3"/>
      <c r="P250" s="3"/>
      <c r="R250" s="3"/>
      <c r="T250" s="3"/>
    </row>
    <row r="251" spans="10:20" s="1" customFormat="1">
      <c r="J251" s="3"/>
      <c r="L251" s="3"/>
      <c r="N251" s="3"/>
      <c r="P251" s="3"/>
      <c r="R251" s="3"/>
      <c r="T251" s="3"/>
    </row>
    <row r="252" spans="10:20" s="1" customFormat="1">
      <c r="J252" s="3"/>
      <c r="L252" s="3"/>
      <c r="N252" s="3"/>
      <c r="P252" s="3"/>
      <c r="R252" s="3"/>
      <c r="T252" s="3"/>
    </row>
    <row r="253" spans="10:20" s="1" customFormat="1">
      <c r="J253" s="3"/>
      <c r="L253" s="3"/>
      <c r="N253" s="3"/>
      <c r="P253" s="3"/>
      <c r="R253" s="3"/>
      <c r="T253" s="3"/>
    </row>
    <row r="254" spans="10:20" s="1" customFormat="1">
      <c r="J254" s="3"/>
      <c r="L254" s="3"/>
      <c r="N254" s="3"/>
      <c r="P254" s="3"/>
      <c r="R254" s="3"/>
      <c r="T254" s="3"/>
    </row>
    <row r="255" spans="10:20" s="1" customFormat="1">
      <c r="J255" s="3"/>
      <c r="L255" s="3"/>
      <c r="N255" s="3"/>
      <c r="P255" s="3"/>
      <c r="R255" s="3"/>
      <c r="T255" s="3"/>
    </row>
    <row r="256" spans="10:20" s="1" customFormat="1">
      <c r="J256" s="3"/>
      <c r="L256" s="3"/>
      <c r="N256" s="3"/>
      <c r="P256" s="3"/>
      <c r="R256" s="3"/>
      <c r="T256" s="3"/>
    </row>
    <row r="257" spans="10:20" s="1" customFormat="1">
      <c r="J257" s="3"/>
      <c r="L257" s="3"/>
      <c r="N257" s="3"/>
      <c r="P257" s="3"/>
      <c r="R257" s="3"/>
      <c r="T257" s="3"/>
    </row>
    <row r="258" spans="10:20" s="1" customFormat="1">
      <c r="J258" s="3"/>
      <c r="L258" s="3"/>
      <c r="N258" s="3"/>
      <c r="P258" s="3"/>
      <c r="R258" s="3"/>
      <c r="T258" s="3"/>
    </row>
    <row r="259" spans="10:20" s="1" customFormat="1">
      <c r="J259" s="3"/>
      <c r="L259" s="3"/>
      <c r="N259" s="3"/>
      <c r="P259" s="3"/>
      <c r="R259" s="3"/>
      <c r="T259" s="3"/>
    </row>
    <row r="260" spans="10:20" s="1" customFormat="1">
      <c r="J260" s="3"/>
      <c r="L260" s="3"/>
      <c r="N260" s="3"/>
      <c r="P260" s="3"/>
      <c r="R260" s="3"/>
      <c r="T260" s="3"/>
    </row>
    <row r="261" spans="10:20" s="1" customFormat="1">
      <c r="J261" s="3"/>
      <c r="L261" s="3"/>
      <c r="N261" s="3"/>
      <c r="P261" s="3"/>
      <c r="R261" s="3"/>
      <c r="T261" s="3"/>
    </row>
    <row r="262" spans="10:20" s="1" customFormat="1">
      <c r="J262" s="3"/>
      <c r="L262" s="3"/>
      <c r="N262" s="3"/>
      <c r="P262" s="3"/>
      <c r="R262" s="3"/>
      <c r="T262" s="3"/>
    </row>
    <row r="263" spans="10:20" s="1" customFormat="1">
      <c r="J263" s="3"/>
      <c r="L263" s="3"/>
      <c r="N263" s="3"/>
      <c r="P263" s="3"/>
      <c r="R263" s="3"/>
      <c r="T263" s="3"/>
    </row>
    <row r="264" spans="10:20" s="1" customFormat="1">
      <c r="J264" s="3"/>
      <c r="L264" s="3"/>
      <c r="N264" s="3"/>
      <c r="P264" s="3"/>
      <c r="R264" s="3"/>
      <c r="T264" s="3"/>
    </row>
    <row r="265" spans="10:20" s="1" customFormat="1">
      <c r="J265" s="3"/>
      <c r="L265" s="3"/>
      <c r="N265" s="3"/>
      <c r="P265" s="3"/>
      <c r="R265" s="3"/>
      <c r="T265" s="3"/>
    </row>
    <row r="266" spans="10:20" s="1" customFormat="1">
      <c r="J266" s="3"/>
      <c r="L266" s="3"/>
      <c r="N266" s="3"/>
      <c r="P266" s="3"/>
      <c r="R266" s="3"/>
      <c r="T266" s="3"/>
    </row>
    <row r="267" spans="10:20" s="1" customFormat="1">
      <c r="J267" s="3"/>
      <c r="L267" s="3"/>
      <c r="N267" s="3"/>
      <c r="P267" s="3"/>
      <c r="R267" s="3"/>
      <c r="T267" s="3"/>
    </row>
    <row r="268" spans="10:20" s="1" customFormat="1">
      <c r="J268" s="3"/>
      <c r="L268" s="3"/>
      <c r="N268" s="3"/>
      <c r="P268" s="3"/>
      <c r="R268" s="3"/>
      <c r="T268" s="3"/>
    </row>
    <row r="269" spans="10:20" s="1" customFormat="1">
      <c r="J269" s="3"/>
      <c r="L269" s="3"/>
      <c r="N269" s="3"/>
      <c r="P269" s="3"/>
      <c r="R269" s="3"/>
      <c r="T269" s="3"/>
    </row>
    <row r="270" spans="10:20" s="1" customFormat="1">
      <c r="J270" s="3"/>
      <c r="L270" s="3"/>
      <c r="N270" s="3"/>
      <c r="P270" s="3"/>
      <c r="R270" s="3"/>
      <c r="T270" s="3"/>
    </row>
    <row r="271" spans="10:20" s="1" customFormat="1">
      <c r="J271" s="3"/>
      <c r="L271" s="3"/>
      <c r="N271" s="3"/>
      <c r="P271" s="3"/>
      <c r="R271" s="3"/>
      <c r="T271" s="3"/>
    </row>
    <row r="272" spans="10:20" s="1" customFormat="1">
      <c r="J272" s="3"/>
      <c r="L272" s="3"/>
      <c r="N272" s="3"/>
      <c r="P272" s="3"/>
      <c r="R272" s="3"/>
      <c r="T272" s="3"/>
    </row>
    <row r="273" spans="10:20" s="1" customFormat="1">
      <c r="J273" s="3"/>
      <c r="L273" s="3"/>
      <c r="N273" s="3"/>
      <c r="P273" s="3"/>
      <c r="R273" s="3"/>
      <c r="T273" s="3"/>
    </row>
    <row r="274" spans="10:20" s="1" customFormat="1">
      <c r="J274" s="3"/>
      <c r="L274" s="3"/>
      <c r="N274" s="3"/>
      <c r="P274" s="3"/>
      <c r="R274" s="3"/>
      <c r="T274" s="3"/>
    </row>
    <row r="275" spans="10:20" s="1" customFormat="1">
      <c r="J275" s="3"/>
      <c r="L275" s="3"/>
      <c r="N275" s="3"/>
      <c r="P275" s="3"/>
      <c r="R275" s="3"/>
      <c r="T275" s="3"/>
    </row>
    <row r="276" spans="10:20" s="1" customFormat="1">
      <c r="J276" s="3"/>
      <c r="L276" s="3"/>
      <c r="N276" s="3"/>
      <c r="P276" s="3"/>
      <c r="R276" s="3"/>
      <c r="T276" s="3"/>
    </row>
    <row r="277" spans="10:20" s="1" customFormat="1">
      <c r="J277" s="3"/>
      <c r="L277" s="3"/>
      <c r="N277" s="3"/>
      <c r="P277" s="3"/>
      <c r="R277" s="3"/>
      <c r="T277" s="3"/>
    </row>
    <row r="278" spans="10:20" s="1" customFormat="1">
      <c r="J278" s="3"/>
      <c r="L278" s="3"/>
      <c r="N278" s="3"/>
      <c r="P278" s="3"/>
      <c r="R278" s="3"/>
      <c r="T278" s="3"/>
    </row>
    <row r="279" spans="10:20" s="1" customFormat="1">
      <c r="J279" s="3"/>
      <c r="L279" s="3"/>
      <c r="N279" s="3"/>
      <c r="P279" s="3"/>
      <c r="R279" s="3"/>
      <c r="T279" s="3"/>
    </row>
    <row r="280" spans="10:20" s="1" customFormat="1">
      <c r="J280" s="3"/>
      <c r="L280" s="3"/>
      <c r="N280" s="3"/>
      <c r="P280" s="3"/>
      <c r="R280" s="3"/>
      <c r="T280" s="3"/>
    </row>
    <row r="281" spans="10:20" s="1" customFormat="1">
      <c r="J281" s="3"/>
      <c r="L281" s="3"/>
      <c r="N281" s="3"/>
      <c r="P281" s="3"/>
      <c r="R281" s="3"/>
      <c r="T281" s="3"/>
    </row>
    <row r="282" spans="10:20" s="1" customFormat="1">
      <c r="J282" s="3"/>
      <c r="L282" s="3"/>
      <c r="N282" s="3"/>
      <c r="P282" s="3"/>
      <c r="R282" s="3"/>
      <c r="T282" s="3"/>
    </row>
    <row r="283" spans="10:20" s="1" customFormat="1">
      <c r="J283" s="3"/>
      <c r="L283" s="3"/>
      <c r="N283" s="3"/>
      <c r="P283" s="3"/>
      <c r="R283" s="3"/>
      <c r="T283" s="3"/>
    </row>
    <row r="284" spans="10:20" s="1" customFormat="1">
      <c r="J284" s="3"/>
      <c r="L284" s="3"/>
      <c r="N284" s="3"/>
      <c r="P284" s="3"/>
      <c r="R284" s="3"/>
      <c r="T284" s="3"/>
    </row>
    <row r="285" spans="10:20" s="1" customFormat="1">
      <c r="J285" s="3"/>
      <c r="L285" s="3"/>
      <c r="N285" s="3"/>
      <c r="P285" s="3"/>
      <c r="R285" s="3"/>
      <c r="T285" s="3"/>
    </row>
    <row r="286" spans="10:20" s="1" customFormat="1">
      <c r="J286" s="3"/>
      <c r="L286" s="3"/>
      <c r="N286" s="3"/>
      <c r="P286" s="3"/>
      <c r="R286" s="3"/>
      <c r="T286" s="3"/>
    </row>
    <row r="287" spans="10:20" s="1" customFormat="1">
      <c r="J287" s="3"/>
      <c r="L287" s="3"/>
      <c r="N287" s="3"/>
      <c r="P287" s="3"/>
      <c r="R287" s="3"/>
      <c r="T287" s="3"/>
    </row>
    <row r="288" spans="10:20" s="1" customFormat="1">
      <c r="J288" s="3"/>
      <c r="L288" s="3"/>
      <c r="N288" s="3"/>
      <c r="P288" s="3"/>
      <c r="R288" s="3"/>
      <c r="T288" s="3"/>
    </row>
    <row r="289" spans="10:30" s="136" customFormat="1">
      <c r="J289" s="135"/>
      <c r="L289" s="135"/>
      <c r="N289" s="135"/>
      <c r="P289" s="135"/>
      <c r="R289" s="135"/>
      <c r="T289" s="135"/>
      <c r="W289" s="137"/>
      <c r="X289" s="1"/>
      <c r="Y289" s="1"/>
      <c r="Z289" s="1"/>
      <c r="AA289" s="1"/>
      <c r="AB289" s="1"/>
      <c r="AC289" s="1"/>
      <c r="AD289" s="1"/>
    </row>
  </sheetData>
  <mergeCells count="60">
    <mergeCell ref="R229:U229"/>
    <mergeCell ref="R230:U230"/>
    <mergeCell ref="R231:U231"/>
    <mergeCell ref="R232:U232"/>
    <mergeCell ref="R233:U233"/>
    <mergeCell ref="B202:B204"/>
    <mergeCell ref="C202:C203"/>
    <mergeCell ref="F217:G217"/>
    <mergeCell ref="R225:U225"/>
    <mergeCell ref="R227:U227"/>
    <mergeCell ref="R228:U228"/>
    <mergeCell ref="F104:G104"/>
    <mergeCell ref="F106:G106"/>
    <mergeCell ref="A132:L132"/>
    <mergeCell ref="B133:B134"/>
    <mergeCell ref="C164:C165"/>
    <mergeCell ref="C178:C179"/>
    <mergeCell ref="B52:B53"/>
    <mergeCell ref="C55:C57"/>
    <mergeCell ref="D55:D57"/>
    <mergeCell ref="C62:C63"/>
    <mergeCell ref="A100:L100"/>
    <mergeCell ref="A101:A108"/>
    <mergeCell ref="B101:B108"/>
    <mergeCell ref="C101:C108"/>
    <mergeCell ref="D101:D106"/>
    <mergeCell ref="F101:G101"/>
    <mergeCell ref="B35:B37"/>
    <mergeCell ref="C35:C37"/>
    <mergeCell ref="B45:B46"/>
    <mergeCell ref="C45:C46"/>
    <mergeCell ref="D45:D46"/>
    <mergeCell ref="C47:C48"/>
    <mergeCell ref="D47:D48"/>
    <mergeCell ref="S7:T7"/>
    <mergeCell ref="A10:L10"/>
    <mergeCell ref="B11:B14"/>
    <mergeCell ref="C11:C13"/>
    <mergeCell ref="C17:C18"/>
    <mergeCell ref="C26:C27"/>
    <mergeCell ref="G6:G8"/>
    <mergeCell ref="H6:H8"/>
    <mergeCell ref="I6:T6"/>
    <mergeCell ref="U6:U8"/>
    <mergeCell ref="V6:V8"/>
    <mergeCell ref="I7:J7"/>
    <mergeCell ref="K7:L7"/>
    <mergeCell ref="M7:N7"/>
    <mergeCell ref="O7:P7"/>
    <mergeCell ref="Q7:R7"/>
    <mergeCell ref="B1:V1"/>
    <mergeCell ref="B2:V2"/>
    <mergeCell ref="B3:V3"/>
    <mergeCell ref="B4:V4"/>
    <mergeCell ref="A6:A8"/>
    <mergeCell ref="B6:B8"/>
    <mergeCell ref="C6:C8"/>
    <mergeCell ref="D6:D8"/>
    <mergeCell ref="E6:E8"/>
    <mergeCell ref="F6:F8"/>
  </mergeCells>
  <pageMargins left="0.81" right="0.63" top="0.315" bottom="0.63" header="0.3" footer="0.3"/>
  <pageSetup paperSize="10000" scale="51" orientation="landscape" horizontalDpi="4294967293" verticalDpi="0" r:id="rId1"/>
  <headerFooter differentOddEven="1">
    <oddHeader>&amp;C&amp;N&amp;P</oddHeader>
    <oddFooter>&amp;Crenja kec. sapuran 2016-2021 [Page]&amp;N</oddFooter>
  </headerFooter>
  <rowBreaks count="11" manualBreakCount="11">
    <brk id="33" max="16383" man="1"/>
    <brk id="51" max="16383" man="1"/>
    <brk id="73" max="16383" man="1"/>
    <brk id="84" max="16383" man="1"/>
    <brk id="96" max="16383" man="1"/>
    <brk id="128" max="16383" man="1"/>
    <brk id="142" max="16383" man="1"/>
    <brk id="155" max="16383" man="1"/>
    <brk id="169" max="16383" man="1"/>
    <brk id="181" max="16383" man="1"/>
    <brk id="211" max="2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RENSTRA 2016-2021 SAPURAN </vt:lpstr>
      <vt:lpstr>'RENSTRA 2016-2021 SAPURAN '!Print_Area</vt:lpstr>
      <vt:lpstr>'RENSTRA 2016-2021 SAPURAN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2018-10-10T08:13:41Z</dcterms:created>
  <dcterms:modified xsi:type="dcterms:W3CDTF">2018-10-10T08:14:43Z</dcterms:modified>
</cp:coreProperties>
</file>